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CON NOMBRES" sheetId="1" r:id="rId1"/>
    <sheet name="Hoja1" sheetId="2" r:id="rId2"/>
    <sheet name="Hoja2" sheetId="3" r:id="rId3"/>
  </sheets>
  <definedNames>
    <definedName name="_xlnm.Print_Area" localSheetId="2">'Hoja2'!$B$1:$AI$177</definedName>
    <definedName name="_xlnm.Print_Titles" localSheetId="2">'Hoja2'!$1:$5</definedName>
  </definedNames>
  <calcPr fullCalcOnLoad="1"/>
</workbook>
</file>

<file path=xl/comments1.xml><?xml version="1.0" encoding="utf-8"?>
<comments xmlns="http://schemas.openxmlformats.org/spreadsheetml/2006/main">
  <authors>
    <author>pascual huaman?ahui alegria</author>
  </authors>
  <commentList>
    <comment ref="G15" authorId="0">
      <text>
        <r>
          <rPr>
            <b/>
            <sz val="8"/>
            <rFont val="Tahoma"/>
            <family val="2"/>
          </rPr>
          <t>FARY CARRASCO</t>
        </r>
      </text>
    </comment>
    <comment ref="G26" authorId="0">
      <text>
        <r>
          <rPr>
            <sz val="8"/>
            <rFont val="Tahoma"/>
            <family val="2"/>
          </rPr>
          <t xml:space="preserve">SIMON HUAMAN PILLACA
</t>
        </r>
      </text>
    </comment>
    <comment ref="H47" authorId="0">
      <text>
        <r>
          <rPr>
            <sz val="8"/>
            <rFont val="Tahoma"/>
            <family val="2"/>
          </rPr>
          <t xml:space="preserve">FABIO QUISPE ARANGO
</t>
        </r>
      </text>
    </comment>
    <comment ref="G79" authorId="0">
      <text>
        <r>
          <rPr>
            <b/>
            <sz val="8"/>
            <rFont val="Tahoma"/>
            <family val="2"/>
          </rPr>
          <t>JAVIER ALARCON ENCISO</t>
        </r>
      </text>
    </comment>
    <comment ref="H82" authorId="0">
      <text>
        <r>
          <rPr>
            <b/>
            <sz val="8"/>
            <rFont val="Tahoma"/>
            <family val="2"/>
          </rPr>
          <t>FORTUNATO PALACIOS FLORES</t>
        </r>
      </text>
    </comment>
    <comment ref="H87" authorId="0">
      <text>
        <r>
          <rPr>
            <b/>
            <sz val="8"/>
            <rFont val="Tahoma"/>
            <family val="2"/>
          </rPr>
          <t>YOBER BERROCAL S.</t>
        </r>
      </text>
    </comment>
    <comment ref="G89" authorId="0">
      <text>
        <r>
          <rPr>
            <b/>
            <sz val="8"/>
            <rFont val="Tahoma"/>
            <family val="2"/>
          </rPr>
          <t>EDMUNDO SOTOMAYOR RIVERA</t>
        </r>
      </text>
    </comment>
    <comment ref="G120" authorId="0">
      <text>
        <r>
          <rPr>
            <b/>
            <sz val="8"/>
            <rFont val="Tahoma"/>
            <family val="2"/>
          </rPr>
          <t>PORFIRIO GAMBOA</t>
        </r>
      </text>
    </comment>
    <comment ref="H121" authorId="0">
      <text>
        <r>
          <rPr>
            <b/>
            <sz val="8"/>
            <rFont val="Tahoma"/>
            <family val="2"/>
          </rPr>
          <t>JUAN LEGUIA</t>
        </r>
      </text>
    </comment>
    <comment ref="H122" authorId="0">
      <text>
        <r>
          <rPr>
            <b/>
            <sz val="8"/>
            <rFont val="Tahoma"/>
            <family val="2"/>
          </rPr>
          <t>JORGE ZARATE LLANTERHUAY</t>
        </r>
      </text>
    </comment>
    <comment ref="H123" authorId="0">
      <text>
        <r>
          <rPr>
            <b/>
            <sz val="8"/>
            <rFont val="Tahoma"/>
            <family val="2"/>
          </rPr>
          <t>JOSE DIAZ HUARHUACHI</t>
        </r>
      </text>
    </comment>
    <comment ref="G130" authorId="0">
      <text>
        <r>
          <rPr>
            <b/>
            <sz val="8"/>
            <rFont val="Tahoma"/>
            <family val="2"/>
          </rPr>
          <t>ROMULO YAÑE</t>
        </r>
      </text>
    </comment>
  </commentList>
</comments>
</file>

<file path=xl/comments3.xml><?xml version="1.0" encoding="utf-8"?>
<comments xmlns="http://schemas.openxmlformats.org/spreadsheetml/2006/main">
  <authors>
    <author>pascual huaman?ahui alegria</author>
  </authors>
  <commentList>
    <comment ref="H14" authorId="0">
      <text>
        <r>
          <rPr>
            <b/>
            <sz val="8"/>
            <rFont val="Tahoma"/>
            <family val="2"/>
          </rPr>
          <t>FARY CARRASCO</t>
        </r>
      </text>
    </comment>
    <comment ref="H67" authorId="0">
      <text>
        <r>
          <rPr>
            <b/>
            <sz val="8"/>
            <rFont val="Tahoma"/>
            <family val="2"/>
          </rPr>
          <t>EDMUNDO SOTOMAYOR RIVERA</t>
        </r>
      </text>
    </comment>
  </commentList>
</comments>
</file>

<file path=xl/sharedStrings.xml><?xml version="1.0" encoding="utf-8"?>
<sst xmlns="http://schemas.openxmlformats.org/spreadsheetml/2006/main" count="1194" uniqueCount="486">
  <si>
    <t>CARGOS CLASIFICADOS</t>
  </si>
  <si>
    <t>CARGO ESTRUCTURAL</t>
  </si>
  <si>
    <t>TOTAL NECESARIO</t>
  </si>
  <si>
    <t>NOMENCLATURA</t>
  </si>
  <si>
    <t>CODIGO</t>
  </si>
  <si>
    <t>N</t>
  </si>
  <si>
    <t>C</t>
  </si>
  <si>
    <t>V</t>
  </si>
  <si>
    <t>P</t>
  </si>
  <si>
    <t>D</t>
  </si>
  <si>
    <t>ORGANO DE GOBIERNO</t>
  </si>
  <si>
    <t>ALCALDIA</t>
  </si>
  <si>
    <t>ALCALDE</t>
  </si>
  <si>
    <t>ALCALDE PROVINCIAL</t>
  </si>
  <si>
    <t>ASESOR I</t>
  </si>
  <si>
    <t>D4-05-064-1</t>
  </si>
  <si>
    <t>ASESOR DE ALCALDIA</t>
  </si>
  <si>
    <t>P3-35-435-1</t>
  </si>
  <si>
    <t>CHOFER III</t>
  </si>
  <si>
    <t>T4-60-245-3</t>
  </si>
  <si>
    <t>CHOFER DE ALCALDIA</t>
  </si>
  <si>
    <t>TECNICO ADMINISTRATIVO V</t>
  </si>
  <si>
    <t>T5-05-675-5</t>
  </si>
  <si>
    <t>TECNICO ADMINISTRATIVO I</t>
  </si>
  <si>
    <t>ORGANOS DE  APOYO</t>
  </si>
  <si>
    <t>D3-05-295-1</t>
  </si>
  <si>
    <t>SECRETARIA GENERAL</t>
  </si>
  <si>
    <t xml:space="preserve">MESA DE PARTES </t>
  </si>
  <si>
    <t>T3-05-707-1</t>
  </si>
  <si>
    <t>ORGANO DE DIRECCION</t>
  </si>
  <si>
    <t>GERENCIA MUNICIPAL</t>
  </si>
  <si>
    <t xml:space="preserve">GERENTE MUNICIPAL </t>
  </si>
  <si>
    <t>GERENTE MUNICIPAL</t>
  </si>
  <si>
    <t>SECRETARIA DE GERENCIA  M.</t>
  </si>
  <si>
    <t>PROCURADURIA PUBLICA MUNICIPAL</t>
  </si>
  <si>
    <t>PROCURADOR PUBLICO</t>
  </si>
  <si>
    <t>P5-40-005-4</t>
  </si>
  <si>
    <t>PROCURADOR PUBLICO MUNICIPAL</t>
  </si>
  <si>
    <t>SECRETARIA DE  PROCURADURIA</t>
  </si>
  <si>
    <t>AUDITOR INTERNO III</t>
  </si>
  <si>
    <t>P5-05-080-3</t>
  </si>
  <si>
    <t>AUDITOR INTERNO</t>
  </si>
  <si>
    <t>SECRETARIA DE  OCI</t>
  </si>
  <si>
    <t>SUB-GERENCIA DE PLANIFICACION</t>
  </si>
  <si>
    <t xml:space="preserve">OPERADOR SIAF </t>
  </si>
  <si>
    <t>OFICINA DE PROGRAMACION DE INVERSIONES</t>
  </si>
  <si>
    <t>INGENIERO  III</t>
  </si>
  <si>
    <t>P5-35-435-3</t>
  </si>
  <si>
    <t>ECONOMISTA II</t>
  </si>
  <si>
    <t>P4-20-305-2</t>
  </si>
  <si>
    <t>ASISTENTE ADMINISTRATIVO I</t>
  </si>
  <si>
    <t>P1-05-066-1</t>
  </si>
  <si>
    <t>JEFE DE LA OFICINA</t>
  </si>
  <si>
    <t>TECNICO ADMINISTRATIVO II</t>
  </si>
  <si>
    <t>T4-05-707-2</t>
  </si>
  <si>
    <t>SUB GERENCIA DE ADMINISTRACION Y FINANZAS</t>
  </si>
  <si>
    <t>CAJERO</t>
  </si>
  <si>
    <t>JEFE DE LOGISTICA Y SS.AA.</t>
  </si>
  <si>
    <t>OPERADOR SIAF LOGISTICA Y SS.AA.</t>
  </si>
  <si>
    <t>OPERADOR DE EQUIPO PESADO  I</t>
  </si>
  <si>
    <t>A1-35-580-1</t>
  </si>
  <si>
    <t>OPERADOR TRACTOR ORUGA</t>
  </si>
  <si>
    <t>OPERADOR  MOTONIVELADORA</t>
  </si>
  <si>
    <t>OPERADOR  CARGADOR FRONTAL</t>
  </si>
  <si>
    <t>OPERADOR  RODILLO</t>
  </si>
  <si>
    <t xml:space="preserve">OPERADOR  RETROEXCAVADORA </t>
  </si>
  <si>
    <t>CONDUCTOR VOLQUETE</t>
  </si>
  <si>
    <t>OPERADOR DE CAMION CISTERNA</t>
  </si>
  <si>
    <t>CHOFER II</t>
  </si>
  <si>
    <t>T4-60-245-2</t>
  </si>
  <si>
    <t xml:space="preserve">CONDUCTOR  VEHICULOS </t>
  </si>
  <si>
    <t>CONDUCTOR  VEHICULOS MENORES</t>
  </si>
  <si>
    <t>AUXILIAR COACTIVO</t>
  </si>
  <si>
    <t>ESTUDIOS Y PROYECTOS(ING.CIVIL)</t>
  </si>
  <si>
    <t>INGENIERO  II</t>
  </si>
  <si>
    <t>P4-35-435-2</t>
  </si>
  <si>
    <t>LIQUIDADOR(ING.CIVIL Y/O ARQUITECTO)</t>
  </si>
  <si>
    <t>T5-35-775-2</t>
  </si>
  <si>
    <t>TOPOGRAFO II</t>
  </si>
  <si>
    <t>T4-35-865-2</t>
  </si>
  <si>
    <t>TOPOGRAFO</t>
  </si>
  <si>
    <t>SUB GERENCIA DE MEDIO AMBIENTE</t>
  </si>
  <si>
    <t>INGENIERO IV</t>
  </si>
  <si>
    <t>P6-358-435-4</t>
  </si>
  <si>
    <t>CAMAL</t>
  </si>
  <si>
    <t>MERCADO</t>
  </si>
  <si>
    <t>TRABAJADOR DE SERVICIOS I</t>
  </si>
  <si>
    <t>A1-05-870-1</t>
  </si>
  <si>
    <t>GASFITERO</t>
  </si>
  <si>
    <t xml:space="preserve">JARDINERO </t>
  </si>
  <si>
    <t>LIMPIEZA PUBLICA</t>
  </si>
  <si>
    <t>GUARDIAN DIURNA</t>
  </si>
  <si>
    <t>GUARDIAN DE OBRA GARAJE</t>
  </si>
  <si>
    <t>GUARDIAN NOCTURNO</t>
  </si>
  <si>
    <t>POLICIA MUNICIPAL</t>
  </si>
  <si>
    <t>SEGURIDAD DE LOCAL INSTITUCIONAL</t>
  </si>
  <si>
    <t xml:space="preserve">SUB GERENCIA DESARROLLO ECONOMICO </t>
  </si>
  <si>
    <t>SUB GERENTE</t>
  </si>
  <si>
    <t>RESPONSABLE OMPE</t>
  </si>
  <si>
    <t>EXPERTO EN PALTO</t>
  </si>
  <si>
    <t>EXPERTO EN TARA</t>
  </si>
  <si>
    <t>EXPERTO EN  CRIANZA DE CUYES</t>
  </si>
  <si>
    <t>EXPERTO EN PAPA NATIVA</t>
  </si>
  <si>
    <t>REGISTRADOR  CIVIL</t>
  </si>
  <si>
    <t>ORGANOS DESCONCENTRADOS</t>
  </si>
  <si>
    <t>INSTITUTO DE VIALIDAD PROVINCIAL CHINCHEROS</t>
  </si>
  <si>
    <t>GERENCIA DEL INSTITUTO DE VIALIDAD PROVINCIAL</t>
  </si>
  <si>
    <t>GERENTE  DEL IVP-CHINCHEROS</t>
  </si>
  <si>
    <t>JEFE DE OPERACIONES</t>
  </si>
  <si>
    <t>TOTAL</t>
  </si>
  <si>
    <t>OPERADOR TRACTOR AGR. YANMAR</t>
  </si>
  <si>
    <t>OPERADOR TRACTOR AGR. NEW HOLAND</t>
  </si>
  <si>
    <t>TÉCNICO EN MECÁNICA</t>
  </si>
  <si>
    <t>MECÁNICO</t>
  </si>
  <si>
    <t>EXPERTO EN KIWICHA</t>
  </si>
  <si>
    <t xml:space="preserve">CUADRO PARA ASIGNACIÓN DE PERSONAL </t>
  </si>
  <si>
    <t>SECRETARIA GENERAL I</t>
  </si>
  <si>
    <t>OFICINA DE TRAMITE DOCUMENTARIO</t>
  </si>
  <si>
    <t>GERENCIA DE SECRETARIA GENERAL</t>
  </si>
  <si>
    <t>UNIDAD DE ARCHIVO GENERAL</t>
  </si>
  <si>
    <t>OFICINA DE IMAGEN INSTITUCIONAL Y PROTOCOLO</t>
  </si>
  <si>
    <t>IMAGEN INSTITUCIONAL</t>
  </si>
  <si>
    <t>ORGANOS DE ASESORIA</t>
  </si>
  <si>
    <t>GERENCIA DE ASESORIA JURIDICA</t>
  </si>
  <si>
    <t>ABOGADO I</t>
  </si>
  <si>
    <t>GERENTE DE ASESORIA JURIDICA</t>
  </si>
  <si>
    <t>SECRETARIA DE GERENCIA DE A. J.</t>
  </si>
  <si>
    <t>ORGANO DE COORDINACION Y CONTROL</t>
  </si>
  <si>
    <t>OFICINA DE CONTROL INSTITUCIONAL</t>
  </si>
  <si>
    <t>SUB GERENCIA DESARROLLO URBANO Y RURAL</t>
  </si>
  <si>
    <t>OFICINA FORMULADORA</t>
  </si>
  <si>
    <t>OFICINA DE ESTUDIOS, PROYECTOS Y OBRAS</t>
  </si>
  <si>
    <t>OFICINA DE SUPERVISION Y LIQUIDACION DE OBRAS</t>
  </si>
  <si>
    <t>TECNICO EN INGENIERIA II</t>
  </si>
  <si>
    <t>FORMULADOR</t>
  </si>
  <si>
    <t>DIRECTOR DE ADMINISTRACION I</t>
  </si>
  <si>
    <t>D3-05-260-1</t>
  </si>
  <si>
    <t>SUB GERENTE ADMINISTRATIVO</t>
  </si>
  <si>
    <t>SECRETARIA DE ADMINISTRACION</t>
  </si>
  <si>
    <t>OFICINA DE CONTABILIDAD</t>
  </si>
  <si>
    <t>CONTADOR I</t>
  </si>
  <si>
    <t>P3-05-221-1</t>
  </si>
  <si>
    <t>CONTADOR</t>
  </si>
  <si>
    <t>OFICINA DE RECURSOS HUMANOS</t>
  </si>
  <si>
    <t>TECNICO ADMINISTRATIVO III</t>
  </si>
  <si>
    <t>T5-05-707-3</t>
  </si>
  <si>
    <t>JEFE DE RECURSOS HUMANOS</t>
  </si>
  <si>
    <t>PLANILLAS Y ESCALAFON</t>
  </si>
  <si>
    <t>OFICINA DE LOGISTICA</t>
  </si>
  <si>
    <t>UNIDAD DE PATRIMONIO</t>
  </si>
  <si>
    <t>ASISTENTE DE LOGISTICA</t>
  </si>
  <si>
    <t>ENCARGADO DE PATRIMONIO</t>
  </si>
  <si>
    <t>UNIDAD DE ALMACEN</t>
  </si>
  <si>
    <t>ENCARGADO DE ALMACEN</t>
  </si>
  <si>
    <t>OFICINA DE TESORERIA</t>
  </si>
  <si>
    <t>UNIDAD DE MAQUINARIA</t>
  </si>
  <si>
    <t>JEFE DE MAQUINARIAS</t>
  </si>
  <si>
    <t>TESORERO</t>
  </si>
  <si>
    <t>UNIDAD DE CAJA</t>
  </si>
  <si>
    <t>OFICINA DE RENTAS</t>
  </si>
  <si>
    <t>ASISTENTE DE TESORERIA</t>
  </si>
  <si>
    <t>ENCARGADO DE RENTAS</t>
  </si>
  <si>
    <t>RECAUDADOR</t>
  </si>
  <si>
    <t>UNIDAD DE EJECUCION COACTIVA</t>
  </si>
  <si>
    <t>AUXILIAR COACTIVO I</t>
  </si>
  <si>
    <t>T4-40-083-1</t>
  </si>
  <si>
    <t>PRESUPUESTO Y RACIONALIZACION</t>
  </si>
  <si>
    <t>EVALUADOR</t>
  </si>
  <si>
    <t>ASISTENTE DE OPI</t>
  </si>
  <si>
    <t>OFICINA DE COOPERACION TECNICA INTERNACIONAL</t>
  </si>
  <si>
    <t>OFICINA DE ESTADISTICA E INFORMATICA</t>
  </si>
  <si>
    <t>ENCARGADO DE ESTADISTICA</t>
  </si>
  <si>
    <t>ORGANOS DE STAF</t>
  </si>
  <si>
    <t>DIRECTOR DE SISTEMA ADMINISTRATIVO I</t>
  </si>
  <si>
    <t>AMBIENTALISTA</t>
  </si>
  <si>
    <t>OFICINA DE SERVICIOS PUBLICOS</t>
  </si>
  <si>
    <t>ENCARGADO DE SERVICIOS PUB.</t>
  </si>
  <si>
    <t>UNIDAD DE CAMAL MUNICIPAL</t>
  </si>
  <si>
    <t>UNIDAD DE MERCADO, LIMPIEZA PUBLICA, PARQUES</t>
  </si>
  <si>
    <t>UNIDAD DE POLICIA MUNICIPAL, VIGILANCIA Y GUARDIANIA</t>
  </si>
  <si>
    <t>OFICINA DE TRANSPORTES Y COMUNICACIONES</t>
  </si>
  <si>
    <t>ENCARGADO DE LA OF. TRANS. C.</t>
  </si>
  <si>
    <t>ENCARGADO DE LA OF. TRANSP.</t>
  </si>
  <si>
    <t>UNIDAD DE RADIO, TV, TELEFONO E INTERNET</t>
  </si>
  <si>
    <t>OFICINA MUNICIPAL DE PROMOCION EMPRESARIAL</t>
  </si>
  <si>
    <t>EXPERTO EN  REPRODUCT. GANADO LECHERO</t>
  </si>
  <si>
    <t>SUB GERENCIA DESARROLLO SOCIAL</t>
  </si>
  <si>
    <t>SUB-GERENTE DE PLANIFICACION Y PRESUPUESTO</t>
  </si>
  <si>
    <t>ENCARGADO DE OFICINA</t>
  </si>
  <si>
    <t>UNIDAD DEL PROGRAMA VASO DE LECHE</t>
  </si>
  <si>
    <t>ENCARGADO DE PVL</t>
  </si>
  <si>
    <t>ALMACENERO</t>
  </si>
  <si>
    <t>OFICINA DE ASISTENCIA ALIMENTARIA</t>
  </si>
  <si>
    <t>OFICINA DE REGISTRO CIVIL</t>
  </si>
  <si>
    <t>OF. CENTRO DE RECURSOS EDUCATIVOS</t>
  </si>
  <si>
    <t>ENCARGADO DE LA OF. CRE</t>
  </si>
  <si>
    <t>BIBLIOTECA - CRE</t>
  </si>
  <si>
    <t>OFICINA DEMUNA</t>
  </si>
  <si>
    <t>ENCARGADO DE DEMUNA</t>
  </si>
  <si>
    <t>OFICINA OMAPED</t>
  </si>
  <si>
    <t>ENCARGADO DE OMAPED</t>
  </si>
  <si>
    <t>INGENIERO I</t>
  </si>
  <si>
    <t>ASISTENTE DE IVP</t>
  </si>
  <si>
    <t>JEFE DEL CEM - MIMDES</t>
  </si>
  <si>
    <t>CENTRO DE EMERGENCIA MUJER - MIMDES</t>
  </si>
  <si>
    <t>P3-40-005-1</t>
  </si>
  <si>
    <t>CONCILIADOR</t>
  </si>
  <si>
    <t>PSICOLOGO I</t>
  </si>
  <si>
    <t>P3-55-640-1</t>
  </si>
  <si>
    <t>PSICOLOGO</t>
  </si>
  <si>
    <t>SECRETARIA DE IVP</t>
  </si>
  <si>
    <t>JEFE</t>
  </si>
  <si>
    <t>AUXILIAR DE NUTRICION I</t>
  </si>
  <si>
    <t>A2-50-145-1</t>
  </si>
  <si>
    <t>COCINERO(A)</t>
  </si>
  <si>
    <t>INABIF - MIMDES</t>
  </si>
  <si>
    <t>PROGRAMA INTEGRAL NUTRICIONAL (PIN) - MIMDES</t>
  </si>
  <si>
    <t>NUTRICIONISTA I</t>
  </si>
  <si>
    <t>P3-50-535-1</t>
  </si>
  <si>
    <t>NUTRICIONISTA</t>
  </si>
  <si>
    <t>WAWA WASI - MIMDES</t>
  </si>
  <si>
    <t>PROMOTOR SOCIAL I</t>
  </si>
  <si>
    <t>T4-55-835-1</t>
  </si>
  <si>
    <t>PROMOTOR</t>
  </si>
  <si>
    <t>D6</t>
  </si>
  <si>
    <t>AUDITOR I</t>
  </si>
  <si>
    <t>P3-05-080-1</t>
  </si>
  <si>
    <t>AUDITOR</t>
  </si>
  <si>
    <t>SUB GERENTE (INGENIERO )</t>
  </si>
  <si>
    <t>OPERADOR SISTEMAS DE INGENIERIA</t>
  </si>
  <si>
    <t>EMPLEADOS DOD</t>
  </si>
  <si>
    <t>EMPLEADOS MPCH</t>
  </si>
  <si>
    <t>SITUACION DE LOS CARGOS</t>
  </si>
  <si>
    <t>SECRET. TÉC.  DEFENSA CIVIL</t>
  </si>
  <si>
    <t>Nº ORD.</t>
  </si>
  <si>
    <t xml:space="preserve">OPERADOR DE RADIO - TV </t>
  </si>
  <si>
    <t>TOTAL NECES.</t>
  </si>
  <si>
    <t>SECRETARIA DE  REGID.</t>
  </si>
  <si>
    <t>ENCARG. DE ARCHIVO GENERAL</t>
  </si>
  <si>
    <t>ORGANO DE LÍNEA</t>
  </si>
  <si>
    <t>OPERADOR DE SISTEMAS</t>
  </si>
  <si>
    <t>D4-05-300-3</t>
  </si>
  <si>
    <t>UNIDAD DE COMUNICACIÓN</t>
  </si>
  <si>
    <t>SITUAC. DE LOS CARGOS</t>
  </si>
  <si>
    <t>Carrasco Vengas, Elga</t>
  </si>
  <si>
    <t>Huaman Pillaca, Simon</t>
  </si>
  <si>
    <t>Quispe Arango, Fabio</t>
  </si>
  <si>
    <t xml:space="preserve">Medina Caceres, Cirilo </t>
  </si>
  <si>
    <t>Mamani Mamani, Ruben  (sin cont. vigente)</t>
  </si>
  <si>
    <t>Alarcon Enciso, Carlos Javier</t>
  </si>
  <si>
    <t>Palacios Flores, Fortunato</t>
  </si>
  <si>
    <t>Berrocal Soto, Yober</t>
  </si>
  <si>
    <t>Sotomayor Rivera, Edmundo</t>
  </si>
  <si>
    <t>Contreras Ramirez, Uriel (sin contrato vigente)</t>
  </si>
  <si>
    <t>Medina  Davila, cesar (sin contrato vigente)</t>
  </si>
  <si>
    <t>Gamboa Escobar; Porfirio</t>
  </si>
  <si>
    <t>Leguia Medina, Juan</t>
  </si>
  <si>
    <t>Diaz Huarhuachi, Jose (sin contrato vigente)</t>
  </si>
  <si>
    <t>Zarate Llanterhuay, Jorge(sin contrato vigente)</t>
  </si>
  <si>
    <t>Yañe Guizado, Romulo</t>
  </si>
  <si>
    <t>De la Cruz Zamora, Eusebio</t>
  </si>
  <si>
    <t>Salcedo Jauregui, Zoila Ganett</t>
  </si>
  <si>
    <t>Quintanilla Llocclla, Lido (sin contrato vigente)</t>
  </si>
  <si>
    <t>Alarcon Zuñiga, Antonia (sin contrato vigente)</t>
  </si>
  <si>
    <t>Beraun Durand, Ursula</t>
  </si>
  <si>
    <t>Palomino Malpartida, Franklin</t>
  </si>
  <si>
    <t>AÑO: 2011</t>
  </si>
  <si>
    <t>BASICA</t>
  </si>
  <si>
    <t>REUNIFICADA</t>
  </si>
  <si>
    <t>TRANSITORIA POR HOMOLOGACION</t>
  </si>
  <si>
    <t>PERSONAL</t>
  </si>
  <si>
    <t>FAMILIAR</t>
  </si>
  <si>
    <t>MOVILIDAD</t>
  </si>
  <si>
    <t>DS-051</t>
  </si>
  <si>
    <t>DS-276</t>
  </si>
  <si>
    <t>DL-25697</t>
  </si>
  <si>
    <t>DU-037</t>
  </si>
  <si>
    <t>DL-25897</t>
  </si>
  <si>
    <t>DU-090</t>
  </si>
  <si>
    <t>DU-073</t>
  </si>
  <si>
    <t>DU-011</t>
  </si>
  <si>
    <t>BONIF. ESPEC. DIFERENCIALES</t>
  </si>
  <si>
    <t>AC.Nº03</t>
  </si>
  <si>
    <t>F</t>
  </si>
  <si>
    <t>S</t>
  </si>
  <si>
    <t>T</t>
  </si>
  <si>
    <t>B</t>
  </si>
  <si>
    <t>SECRETARIA GENERAL DE ALCALDIA</t>
  </si>
  <si>
    <t>A</t>
  </si>
  <si>
    <t>Rosmel Ivan Rodriguez Peceros</t>
  </si>
  <si>
    <t>PRESUPUESTO ANALITICO DE PERSONAL</t>
  </si>
  <si>
    <t>PAGOS MENSUALES</t>
  </si>
  <si>
    <t>PAGOS ANUALES</t>
  </si>
  <si>
    <t>SEGURO SOCIAL</t>
  </si>
  <si>
    <t>ESCOLARIDAD</t>
  </si>
  <si>
    <t>GRATIFICACIONES</t>
  </si>
  <si>
    <t>QUINQUENIOS</t>
  </si>
  <si>
    <t>CTS</t>
  </si>
  <si>
    <t>VACACIONES TRUNCAS</t>
  </si>
  <si>
    <t>PACTO COLECTIVO 100 DIA DEL TRABAJADOR</t>
  </si>
  <si>
    <t>PACTO COLECTIVO 100 ANIVERSARIO</t>
  </si>
  <si>
    <t>CALCULO POR 9 AÑOA</t>
  </si>
  <si>
    <t>CALCULO POR 16AÑOA</t>
  </si>
  <si>
    <t>DETERMINACION DE CTS</t>
  </si>
  <si>
    <t>GERENTE</t>
  </si>
  <si>
    <t>SUBGERENCIAS</t>
  </si>
  <si>
    <t>Plazo Fijo</t>
  </si>
  <si>
    <t>Funcionarios</t>
  </si>
  <si>
    <t>Nombrados</t>
  </si>
  <si>
    <t>CHOFER I</t>
  </si>
  <si>
    <t>GERENCIA MUNCIPAL</t>
  </si>
  <si>
    <t>ORGANO DE  CONTROL</t>
  </si>
  <si>
    <t>DIRECTOR DE SISTEMA ADMINISTRATIVO  III</t>
  </si>
  <si>
    <t>INGENIERO II</t>
  </si>
  <si>
    <t>INGENIERO</t>
  </si>
  <si>
    <t>ORGANO DE DEFENSA</t>
  </si>
  <si>
    <t>PROCURADURIA PUBLICA MUNCIPAL</t>
  </si>
  <si>
    <t>OFICINA DE ASESORIA JURIDICA</t>
  </si>
  <si>
    <t>DIRECTOR DE SISTEMA ADMINISTRATIVO II</t>
  </si>
  <si>
    <t>SECRETARIA I</t>
  </si>
  <si>
    <t>SECRETARIA DE ASESORIA LEGAL</t>
  </si>
  <si>
    <t>UNIDAD DE PRESUPUESTO</t>
  </si>
  <si>
    <t>DIRECTOR DE SIST. ADMINIST. I</t>
  </si>
  <si>
    <t>ESPECIALISTA ADMINISTRATIVO I</t>
  </si>
  <si>
    <t>JEFE DE UNIDAD</t>
  </si>
  <si>
    <t xml:space="preserve">UNIDAD DE ESTADISTICA Y RACIONALIZACION </t>
  </si>
  <si>
    <t>ECONOMISTA I</t>
  </si>
  <si>
    <t>ESPECIALISTA DE UNIDAD</t>
  </si>
  <si>
    <t>OFICINA  DE SECRETARIA GENERAL</t>
  </si>
  <si>
    <t>DIRECTOR DE SISTEMA ADMINIST. II</t>
  </si>
  <si>
    <t>ASISTENTE DE SECRETARIA GENERAL</t>
  </si>
  <si>
    <t>UNIDAD DE IMAGEN INSTITUCIONAL</t>
  </si>
  <si>
    <t>PROTOCOLO</t>
  </si>
  <si>
    <t>DIRECTOR DE SIST. ADMINISTRATIVO I</t>
  </si>
  <si>
    <t>UNIDAD DE TRAMITE DOCUMENTARIO</t>
  </si>
  <si>
    <t>OFICINA DE ADMINISTRACION Y FINANZAS</t>
  </si>
  <si>
    <t>UNIDAD DE CONTABILIDAD</t>
  </si>
  <si>
    <t>UNIDAD DE TESORERIA</t>
  </si>
  <si>
    <t>DIRECTOR DE SISTEMA ADMINIST. I</t>
  </si>
  <si>
    <t>UNIDAD DE RECURSOS HUMANOS</t>
  </si>
  <si>
    <t>DIRECTOR DE SISTEMA ADMINISTRAT. I</t>
  </si>
  <si>
    <t>OPERADOR  DEL TRACTOR ORUGA</t>
  </si>
  <si>
    <t>OPERADOR DE MOTONIVELADORA</t>
  </si>
  <si>
    <t>OPERADOR DE CARGADOR FRONTAL</t>
  </si>
  <si>
    <t>OPERADOR DE RODILLO</t>
  </si>
  <si>
    <t>OPERADOR  DE RETRO EXCAVADORA</t>
  </si>
  <si>
    <t xml:space="preserve">CONDUCTOR  VOLQUETE 15M2 </t>
  </si>
  <si>
    <t>CONDUCTOR  VEHICULO  FUSO</t>
  </si>
  <si>
    <t>UNIDAD DE RENTAS</t>
  </si>
  <si>
    <t>EJECUTOR COACTVO</t>
  </si>
  <si>
    <t>DIRECTOR DE PROGRAMA SECTORIAL I</t>
  </si>
  <si>
    <t>ORGANOS DE LÍNEA</t>
  </si>
  <si>
    <t>DIRECTOR DE PROGRAMA SECTORIAL II</t>
  </si>
  <si>
    <t>TECNICO EN INGENIERIA I</t>
  </si>
  <si>
    <t>OPERADOR DE SISTEMAS DE INGENIERIA</t>
  </si>
  <si>
    <t>SECRETARIA</t>
  </si>
  <si>
    <t>ASISTENTE EN SERVICIO DE INF. II</t>
  </si>
  <si>
    <t xml:space="preserve">INGENIERO </t>
  </si>
  <si>
    <t>Y GESTION AMBIENTAL</t>
  </si>
  <si>
    <t>SEGURIDAD VIAL</t>
  </si>
  <si>
    <t>DIRECTOR DEL PROGRAMA SECTORIAL I</t>
  </si>
  <si>
    <t>JARDINERO</t>
  </si>
  <si>
    <t xml:space="preserve">TECNICO ADMINISTRATIVO I </t>
  </si>
  <si>
    <t>RESPONSABLE DE CADENA PRODUCTIVA</t>
  </si>
  <si>
    <t>POLICIA MUNICIPAL I</t>
  </si>
  <si>
    <t>INSPECTOR DE TRANSPORTE</t>
  </si>
  <si>
    <t>SECRETARIA DE DESARROLLO SOCIAL Y HUM.</t>
  </si>
  <si>
    <t>DEPORTE Y RECRECION</t>
  </si>
  <si>
    <t>PROMOTOR DE DEPORTE</t>
  </si>
  <si>
    <t>RESPONSABLE DE BIBLIOTECA</t>
  </si>
  <si>
    <t>DEMUNA</t>
  </si>
  <si>
    <t>OMAPED</t>
  </si>
  <si>
    <t>ALIMENTACION Y NUTRICION</t>
  </si>
  <si>
    <t>COORDINADOR DE PROYECTOS SOCIALES</t>
  </si>
  <si>
    <t>PROMOTOR DE PROYECTOS SOCIALES</t>
  </si>
  <si>
    <t xml:space="preserve">RESPONSABLE DE COMEDORES </t>
  </si>
  <si>
    <t>ASESOR TECNICO</t>
  </si>
  <si>
    <t>RESPONSABLE DE CONTROL</t>
  </si>
  <si>
    <t>LIQUIDACION DE OBRAS</t>
  </si>
  <si>
    <t>ESPECIALISTA EN FINANZAS II</t>
  </si>
  <si>
    <t>SUPERVISOR DE OBRAS</t>
  </si>
  <si>
    <t>LIQUIDADOR FINACIERO</t>
  </si>
  <si>
    <t>SUPERVISOR DE LIQUIDACION FINANCIERA</t>
  </si>
  <si>
    <t>UNIDAD DE LOGISTICA</t>
  </si>
  <si>
    <t>SUB  GERENCIA DE DESARROLLO URBANO Y RURAL</t>
  </si>
  <si>
    <t xml:space="preserve">SUB GERENCIA DE GEST. DE SERVICIOS PUBLICOS </t>
  </si>
  <si>
    <t>SUB GERENCIA DE DESARROLLO ECONOMICO</t>
  </si>
  <si>
    <t>UNIDAD DE FORMULACION DE PROYECTOS</t>
  </si>
  <si>
    <t>UNIDAD DE OBRAS</t>
  </si>
  <si>
    <t>UNIDAD DE SERVICIOS PUBLICOS</t>
  </si>
  <si>
    <t>UNIDAD DE TRANSPORTE Y</t>
  </si>
  <si>
    <t>UNIDAD DE DESARROLLO ECONOMICO</t>
  </si>
  <si>
    <t>UNIDAD DE COMERCIO Y MERCADOS</t>
  </si>
  <si>
    <t>SUB GERENCIA DE DESARROLLO SOCIAL Y HUMANO</t>
  </si>
  <si>
    <t>UNIDAD DE REGISTRO CIVIL</t>
  </si>
  <si>
    <t>UNIDAD DE EDUCACION CULTURA</t>
  </si>
  <si>
    <t>UNIDAD DE DESARROLLO HUMANO</t>
  </si>
  <si>
    <t xml:space="preserve">UNIDAD  DE PROGRAMAS DE </t>
  </si>
  <si>
    <t>UNIDAD DE DEFENSA CIVIL</t>
  </si>
  <si>
    <t xml:space="preserve">UNIDAD DE SUPERVISION Y </t>
  </si>
  <si>
    <t>OFICINA DE PLANIFICACION Y PRESUPUESTO</t>
  </si>
  <si>
    <t>UNIDAD DE CONTROL PATRIMONIAL</t>
  </si>
  <si>
    <t xml:space="preserve">OPERADOR DE EQUIPO PESADO I </t>
  </si>
  <si>
    <t xml:space="preserve">CHOFER I </t>
  </si>
  <si>
    <t>ASISTENTE DE SUB GERENCIA</t>
  </si>
  <si>
    <t xml:space="preserve">SECRETARIA </t>
  </si>
  <si>
    <t xml:space="preserve">TECNICO </t>
  </si>
  <si>
    <t>AÑO: 2011 XXX</t>
  </si>
  <si>
    <t>CUADRO PARA ASIGNACIÓN DE PERSONAL  XX</t>
  </si>
  <si>
    <t>SAE</t>
  </si>
  <si>
    <t>F5</t>
  </si>
  <si>
    <t>STB</t>
  </si>
  <si>
    <t>STA</t>
  </si>
  <si>
    <t>F3</t>
  </si>
  <si>
    <t>P-20-305-1</t>
  </si>
  <si>
    <t>P3-05-338-1</t>
  </si>
  <si>
    <t>F2</t>
  </si>
  <si>
    <t>AUXILIAR ADMINISTRATIVO I</t>
  </si>
  <si>
    <t>A3-05-160-1</t>
  </si>
  <si>
    <t>RESPONSABLE DE UNIDAD</t>
  </si>
  <si>
    <t>D3-05-221-1</t>
  </si>
  <si>
    <t>ASISTENTE</t>
  </si>
  <si>
    <t>D3-05-707-1</t>
  </si>
  <si>
    <t>JEFE DE LOGISTICA</t>
  </si>
  <si>
    <t>ADQUISICION</t>
  </si>
  <si>
    <t>ALMACEN</t>
  </si>
  <si>
    <t xml:space="preserve">TECNICO ADMINISTRATIVO I  </t>
  </si>
  <si>
    <t>T2-60-245-1</t>
  </si>
  <si>
    <t>P5-40-312-1</t>
  </si>
  <si>
    <t>EJECUTOR COACTIVO I</t>
  </si>
  <si>
    <t>D4-05-290-2</t>
  </si>
  <si>
    <t>D3-05-290-1</t>
  </si>
  <si>
    <t>T1-05-675-1</t>
  </si>
  <si>
    <t>P3-20-305-1</t>
  </si>
  <si>
    <t>T4-35-775-1</t>
  </si>
  <si>
    <t>P2-35-074-2</t>
  </si>
  <si>
    <t>INSPECTOR DE TRANSPORTES I</t>
  </si>
  <si>
    <t>A4-60-470-1</t>
  </si>
  <si>
    <t>T1-55-607-1</t>
  </si>
  <si>
    <t>D4-05-295-2</t>
  </si>
  <si>
    <t>TÉCNICO ADMINISTRATIVO I</t>
  </si>
  <si>
    <t>T3-25-741-1</t>
  </si>
  <si>
    <t>TECNICO EN BIBLIOTECA I</t>
  </si>
  <si>
    <t>P3-55-078-1</t>
  </si>
  <si>
    <t>ASISTENTE SOCIAL I</t>
  </si>
  <si>
    <t>T4-55-635-1</t>
  </si>
  <si>
    <t>P3-05-225-1</t>
  </si>
  <si>
    <t>P4-20-360-2</t>
  </si>
  <si>
    <t>F1</t>
  </si>
  <si>
    <t>STC</t>
  </si>
  <si>
    <t>STE</t>
  </si>
  <si>
    <t>SPE</t>
  </si>
  <si>
    <t>SPC</t>
  </si>
  <si>
    <t>TECNICO</t>
  </si>
  <si>
    <t>SPD</t>
  </si>
  <si>
    <t>FI</t>
  </si>
  <si>
    <t>SECRETARIA DE ALCALDIA</t>
  </si>
  <si>
    <t>Antonia Alarcon Zuñiga</t>
  </si>
  <si>
    <t>UNIDAD DE PROGRAMACION DE INVERSIONES</t>
  </si>
  <si>
    <t xml:space="preserve"> Quispe Arango, Fabio</t>
  </si>
  <si>
    <t xml:space="preserve">Salcedo Jauregui, Zoila Ganett </t>
  </si>
  <si>
    <t>Carrasco Venegas, Fary Elga</t>
  </si>
  <si>
    <t>Quintanilla Lloclla, Lido</t>
  </si>
  <si>
    <t>OPERADOR  DE RETRO EXCAVADORA GURIA</t>
  </si>
  <si>
    <t xml:space="preserve">Mamani Mamani, Ruben  </t>
  </si>
  <si>
    <t xml:space="preserve">Diaz Huarhuachi, Jose </t>
  </si>
  <si>
    <t>Zarate Llanterhuay, Jorge</t>
  </si>
  <si>
    <t>Beraun Duran, Ursula</t>
  </si>
  <si>
    <t xml:space="preserve">CONDUCTOR VOLQUETE </t>
  </si>
  <si>
    <t>Medina Davila, Cesar</t>
  </si>
  <si>
    <t>Bonif. Espe. Diferencial R.A. Nº 347-2011</t>
  </si>
  <si>
    <t>Sub Total</t>
  </si>
  <si>
    <t>RESPONSABLE ODEL</t>
  </si>
  <si>
    <t>Contreras Ramirez, Uriel</t>
  </si>
  <si>
    <t>SAB</t>
  </si>
  <si>
    <t>GRUP.</t>
  </si>
  <si>
    <t>OCUP.</t>
  </si>
  <si>
    <t>NIVEL</t>
  </si>
  <si>
    <t>STD</t>
  </si>
  <si>
    <t>1833,00</t>
  </si>
  <si>
    <t>2200,00</t>
  </si>
  <si>
    <t>ASESOR DE GERENCIA</t>
  </si>
  <si>
    <t>DIRECTOR DE ASESORIA JURIDICA</t>
  </si>
  <si>
    <t>DIRECTOR DE PLANIFICACION Y PRESUPUESTO</t>
  </si>
  <si>
    <t xml:space="preserve"> DIRECTOR  DE ADMINISTRACION</t>
  </si>
  <si>
    <t>FISCALIZACION (CAJA)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</si>
</sst>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24"/>
      <name val="Arial"/>
      <family val="2"/>
    </font>
    <font>
      <sz val="10"/>
      <name val="Arial Black"/>
      <family val="2"/>
    </font>
    <font>
      <b/>
      <sz val="8"/>
      <name val="Arial Narrow"/>
      <family val="2"/>
    </font>
    <font>
      <sz val="7"/>
      <name val="Arial"/>
      <family val="2"/>
    </font>
    <font>
      <sz val="16"/>
      <name val="Impact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 Narrow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1" fillId="34" borderId="11" xfId="0" applyFont="1" applyFill="1" applyBorder="1" applyAlignment="1">
      <alignment horizontal="center" vertical="center" shrinkToFit="1"/>
    </xf>
    <xf numFmtId="0" fontId="72" fillId="34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2" fontId="6" fillId="36" borderId="0" xfId="0" applyNumberFormat="1" applyFont="1" applyFill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10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left"/>
    </xf>
    <xf numFmtId="0" fontId="10" fillId="15" borderId="11" xfId="0" applyFont="1" applyFill="1" applyBorder="1" applyAlignment="1">
      <alignment/>
    </xf>
    <xf numFmtId="0" fontId="20" fillId="15" borderId="11" xfId="0" applyFont="1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2" fontId="6" fillId="15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6" fillId="0" borderId="0" xfId="0" applyNumberFormat="1" applyFont="1" applyAlignment="1">
      <alignment/>
    </xf>
    <xf numFmtId="0" fontId="2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75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0" fontId="0" fillId="35" borderId="1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2" fontId="76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75" fillId="35" borderId="0" xfId="0" applyFont="1" applyFill="1" applyAlignment="1">
      <alignment/>
    </xf>
    <xf numFmtId="2" fontId="76" fillId="35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0" fontId="80" fillId="35" borderId="0" xfId="0" applyFont="1" applyFill="1" applyAlignment="1">
      <alignment/>
    </xf>
    <xf numFmtId="0" fontId="2" fillId="0" borderId="11" xfId="0" applyFont="1" applyBorder="1" applyAlignment="1">
      <alignment/>
    </xf>
    <xf numFmtId="0" fontId="7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7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1" fillId="3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1" fillId="34" borderId="22" xfId="0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75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0" fillId="0" borderId="32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7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3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26" xfId="0" applyBorder="1" applyAlignment="1">
      <alignment/>
    </xf>
    <xf numFmtId="0" fontId="7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73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73" fillId="34" borderId="1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82" fillId="35" borderId="26" xfId="0" applyNumberFormat="1" applyFont="1" applyFill="1" applyBorder="1" applyAlignment="1">
      <alignment/>
    </xf>
    <xf numFmtId="2" fontId="82" fillId="35" borderId="11" xfId="0" applyNumberFormat="1" applyFont="1" applyFill="1" applyBorder="1" applyAlignment="1">
      <alignment/>
    </xf>
    <xf numFmtId="0" fontId="75" fillId="0" borderId="26" xfId="0" applyFont="1" applyBorder="1" applyAlignment="1">
      <alignment/>
    </xf>
    <xf numFmtId="0" fontId="75" fillId="0" borderId="11" xfId="0" applyFont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82" fillId="0" borderId="26" xfId="0" applyNumberFormat="1" applyFont="1" applyBorder="1" applyAlignment="1">
      <alignment/>
    </xf>
    <xf numFmtId="2" fontId="82" fillId="0" borderId="11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2" fontId="78" fillId="0" borderId="26" xfId="0" applyNumberFormat="1" applyFont="1" applyBorder="1" applyAlignment="1">
      <alignment/>
    </xf>
    <xf numFmtId="2" fontId="78" fillId="0" borderId="1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/>
    </xf>
    <xf numFmtId="0" fontId="75" fillId="0" borderId="33" xfId="0" applyFont="1" applyBorder="1" applyAlignment="1">
      <alignment/>
    </xf>
    <xf numFmtId="0" fontId="75" fillId="0" borderId="34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82" fillId="0" borderId="28" xfId="0" applyNumberFormat="1" applyFont="1" applyBorder="1" applyAlignment="1">
      <alignment/>
    </xf>
    <xf numFmtId="2" fontId="8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11" xfId="0" applyFont="1" applyBorder="1" applyAlignment="1">
      <alignment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 shrinkToFit="1"/>
    </xf>
    <xf numFmtId="0" fontId="83" fillId="34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/>
    </xf>
    <xf numFmtId="0" fontId="84" fillId="34" borderId="36" xfId="0" applyFont="1" applyFill="1" applyBorder="1" applyAlignment="1">
      <alignment horizontal="center" vertical="center"/>
    </xf>
    <xf numFmtId="0" fontId="84" fillId="34" borderId="37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84" fillId="34" borderId="38" xfId="0" applyFont="1" applyFill="1" applyBorder="1" applyAlignment="1">
      <alignment horizontal="center" vertical="center"/>
    </xf>
    <xf numFmtId="0" fontId="84" fillId="35" borderId="17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85" fillId="34" borderId="16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5" fillId="34" borderId="39" xfId="0" applyFont="1" applyFill="1" applyBorder="1" applyAlignment="1">
      <alignment horizontal="center" vertical="center"/>
    </xf>
    <xf numFmtId="0" fontId="85" fillId="34" borderId="15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0" fontId="85" fillId="34" borderId="38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5" fillId="34" borderId="36" xfId="0" applyFont="1" applyFill="1" applyBorder="1" applyAlignment="1">
      <alignment horizontal="center" vertical="center"/>
    </xf>
    <xf numFmtId="0" fontId="85" fillId="34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2" fontId="6" fillId="15" borderId="0" xfId="0" applyNumberFormat="1" applyFont="1" applyFill="1" applyAlignment="1">
      <alignment horizontal="center"/>
    </xf>
    <xf numFmtId="0" fontId="85" fillId="34" borderId="1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 shrinkToFit="1"/>
    </xf>
    <xf numFmtId="0" fontId="83" fillId="34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2" fontId="84" fillId="34" borderId="33" xfId="0" applyNumberFormat="1" applyFont="1" applyFill="1" applyBorder="1" applyAlignment="1">
      <alignment horizontal="center" vertical="center" wrapText="1"/>
    </xf>
    <xf numFmtId="0" fontId="84" fillId="34" borderId="26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0" fontId="84" fillId="34" borderId="34" xfId="0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center" vertical="center" wrapText="1"/>
    </xf>
    <xf numFmtId="0" fontId="84" fillId="34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85" fillId="34" borderId="33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 shrinkToFit="1"/>
    </xf>
    <xf numFmtId="0" fontId="83" fillId="34" borderId="34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43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38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36" xfId="0" applyFont="1" applyFill="1" applyBorder="1" applyAlignment="1">
      <alignment horizontal="center" vertical="center"/>
    </xf>
    <xf numFmtId="0" fontId="73" fillId="34" borderId="37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vertical="center" wrapText="1" shrinkToFit="1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3324" r="24502" b="2569"/>
        <a:stretch>
          <a:fillRect/>
        </a:stretch>
      </xdr:blipFill>
      <xdr:spPr>
        <a:xfrm>
          <a:off x="0" y="0"/>
          <a:ext cx="581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76200</xdr:rowOff>
    </xdr:from>
    <xdr:to>
      <xdr:col>1</xdr:col>
      <xdr:colOff>1524000</xdr:colOff>
      <xdr:row>4</xdr:row>
      <xdr:rowOff>57150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57200" y="238125"/>
          <a:ext cx="1352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MUNICIPALIDAD PROVINCIAL 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CHINCHEROS – APURÍMAC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Provincia Creada por 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Ley Nº 23759 el 30-12-83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19050</xdr:rowOff>
    </xdr:from>
    <xdr:to>
      <xdr:col>2</xdr:col>
      <xdr:colOff>981075</xdr:colOff>
      <xdr:row>4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3324" r="24502" b="2569"/>
        <a:stretch>
          <a:fillRect/>
        </a:stretch>
      </xdr:blipFill>
      <xdr:spPr>
        <a:xfrm>
          <a:off x="1276350" y="1905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1133475</xdr:colOff>
      <xdr:row>1</xdr:row>
      <xdr:rowOff>85725</xdr:rowOff>
    </xdr:from>
    <xdr:to>
      <xdr:col>2</xdr:col>
      <xdr:colOff>2486025</xdr:colOff>
      <xdr:row>5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181225" y="247650"/>
          <a:ext cx="13525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MUNICIPALIDAD PROVINCIAL 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CHINCHEROS – APURÍMAC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Provincia Creada por 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Ley Nº 23759 el 30-12-83</a:t>
          </a:r>
        </a:p>
      </xdr:txBody>
    </xdr:sp>
    <xdr:clientData/>
  </xdr:twoCellAnchor>
  <xdr:twoCellAnchor editAs="oneCell">
    <xdr:from>
      <xdr:col>0</xdr:col>
      <xdr:colOff>0</xdr:colOff>
      <xdr:row>6</xdr:row>
      <xdr:rowOff>95250</xdr:rowOff>
    </xdr:from>
    <xdr:to>
      <xdr:col>0</xdr:col>
      <xdr:colOff>752475</xdr:colOff>
      <xdr:row>28</xdr:row>
      <xdr:rowOff>19050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5875"/>
          <a:ext cx="752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114300</xdr:rowOff>
    </xdr:from>
    <xdr:to>
      <xdr:col>0</xdr:col>
      <xdr:colOff>752475</xdr:colOff>
      <xdr:row>67</xdr:row>
      <xdr:rowOff>28575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05950"/>
          <a:ext cx="7524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0</xdr:rowOff>
    </xdr:from>
    <xdr:to>
      <xdr:col>0</xdr:col>
      <xdr:colOff>762000</xdr:colOff>
      <xdr:row>92</xdr:row>
      <xdr:rowOff>123825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839950"/>
          <a:ext cx="7429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752475</xdr:colOff>
      <xdr:row>160</xdr:row>
      <xdr:rowOff>123825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089350"/>
          <a:ext cx="7524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752475</xdr:colOff>
      <xdr:row>130</xdr:row>
      <xdr:rowOff>123825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02850"/>
          <a:ext cx="7524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10"/>
  <sheetViews>
    <sheetView zoomScale="85" zoomScaleNormal="85" zoomScalePageLayoutView="0" workbookViewId="0" topLeftCell="A1">
      <selection activeCell="O10" sqref="O9:O10"/>
    </sheetView>
  </sheetViews>
  <sheetFormatPr defaultColWidth="11.421875" defaultRowHeight="12.75"/>
  <cols>
    <col min="1" max="1" width="4.28125" style="23" customWidth="1"/>
    <col min="2" max="2" width="38.57421875" style="0" customWidth="1"/>
    <col min="3" max="3" width="9.7109375" style="0" customWidth="1"/>
    <col min="4" max="4" width="29.28125" style="0" customWidth="1"/>
    <col min="5" max="5" width="28.140625" style="0" customWidth="1"/>
    <col min="6" max="6" width="4.28125" style="31" customWidth="1"/>
    <col min="7" max="11" width="2.28125" style="26" customWidth="1"/>
    <col min="12" max="12" width="5.7109375" style="0" customWidth="1"/>
    <col min="13" max="13" width="10.28125" style="0" customWidth="1"/>
    <col min="14" max="14" width="8.140625" style="0" customWidth="1"/>
    <col min="15" max="15" width="10.28125" style="0" customWidth="1"/>
    <col min="16" max="16" width="8.421875" style="0" customWidth="1"/>
    <col min="17" max="17" width="6.8515625" style="0" customWidth="1"/>
    <col min="18" max="18" width="9.140625" style="0" customWidth="1"/>
    <col min="19" max="19" width="10.8515625" style="0" customWidth="1"/>
    <col min="20" max="20" width="9.57421875" style="0" customWidth="1"/>
    <col min="21" max="21" width="14.140625" style="0" customWidth="1"/>
    <col min="22" max="22" width="9.421875" style="0" customWidth="1"/>
    <col min="23" max="23" width="6.57421875" style="0" customWidth="1"/>
    <col min="24" max="24" width="6.421875" style="0" customWidth="1"/>
    <col min="25" max="25" width="7.8515625" style="0" customWidth="1"/>
    <col min="26" max="26" width="8.00390625" style="0" customWidth="1"/>
    <col min="27" max="27" width="7.8515625" style="0" customWidth="1"/>
    <col min="28" max="28" width="8.421875" style="0" customWidth="1"/>
    <col min="29" max="29" width="7.421875" style="0" customWidth="1"/>
    <col min="30" max="30" width="8.00390625" style="0" customWidth="1"/>
    <col min="31" max="32" width="7.421875" style="0" customWidth="1"/>
    <col min="33" max="33" width="9.8515625" style="0" customWidth="1"/>
    <col min="34" max="34" width="10.57421875" style="0" customWidth="1"/>
    <col min="35" max="35" width="11.7109375" style="0" bestFit="1" customWidth="1"/>
  </cols>
  <sheetData>
    <row r="1" ht="12.75"/>
    <row r="2" spans="1:11" ht="15">
      <c r="A2" s="56"/>
      <c r="B2" s="57"/>
      <c r="C2" s="11"/>
      <c r="D2" s="11"/>
      <c r="E2" s="11"/>
      <c r="F2" s="12"/>
      <c r="G2" s="12"/>
      <c r="H2" s="12"/>
      <c r="I2" s="12"/>
      <c r="J2" s="12"/>
      <c r="K2" s="12"/>
    </row>
    <row r="3" spans="1:11" ht="12.75" customHeight="1">
      <c r="A3" s="56"/>
      <c r="B3" s="57"/>
      <c r="C3" s="11"/>
      <c r="D3" s="11"/>
      <c r="E3" s="11"/>
      <c r="F3" s="12"/>
      <c r="G3" s="12"/>
      <c r="H3" s="12"/>
      <c r="I3" s="12"/>
      <c r="J3" s="12"/>
      <c r="K3" s="12"/>
    </row>
    <row r="4" spans="1:20" ht="18.75" customHeight="1">
      <c r="A4" s="283" t="s">
        <v>408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T4" s="83" t="s">
        <v>290</v>
      </c>
    </row>
    <row r="5" spans="1:11" ht="15">
      <c r="A5" s="303" t="s">
        <v>407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34" ht="13.5" customHeight="1">
      <c r="A6" s="284" t="s">
        <v>234</v>
      </c>
      <c r="B6" s="271" t="s">
        <v>0</v>
      </c>
      <c r="C6" s="272"/>
      <c r="D6" s="273" t="s">
        <v>1</v>
      </c>
      <c r="E6" s="73"/>
      <c r="F6" s="274" t="s">
        <v>243</v>
      </c>
      <c r="G6" s="275"/>
      <c r="H6" s="275"/>
      <c r="I6" s="275"/>
      <c r="J6" s="275"/>
      <c r="K6" s="276"/>
      <c r="R6" s="280" t="s">
        <v>267</v>
      </c>
      <c r="S6" s="280" t="s">
        <v>268</v>
      </c>
      <c r="T6" s="268" t="s">
        <v>269</v>
      </c>
      <c r="U6" s="268" t="s">
        <v>270</v>
      </c>
      <c r="V6" s="268" t="s">
        <v>271</v>
      </c>
      <c r="W6" s="268" t="s">
        <v>272</v>
      </c>
      <c r="X6" s="268" t="s">
        <v>273</v>
      </c>
      <c r="Y6" s="268" t="s">
        <v>274</v>
      </c>
      <c r="Z6" s="268" t="s">
        <v>275</v>
      </c>
      <c r="AA6" s="268" t="s">
        <v>276</v>
      </c>
      <c r="AB6" s="268" t="s">
        <v>277</v>
      </c>
      <c r="AC6" s="268" t="s">
        <v>278</v>
      </c>
      <c r="AD6" s="268" t="s">
        <v>279</v>
      </c>
      <c r="AE6" s="268" t="s">
        <v>280</v>
      </c>
      <c r="AF6" s="78"/>
      <c r="AG6" s="268" t="s">
        <v>281</v>
      </c>
      <c r="AH6" s="76"/>
    </row>
    <row r="7" spans="1:34" ht="13.5" customHeight="1">
      <c r="A7" s="284"/>
      <c r="B7" s="272"/>
      <c r="C7" s="272"/>
      <c r="D7" s="273"/>
      <c r="E7" s="74"/>
      <c r="F7" s="277" t="s">
        <v>231</v>
      </c>
      <c r="G7" s="278"/>
      <c r="H7" s="278"/>
      <c r="I7" s="278"/>
      <c r="J7" s="278"/>
      <c r="K7" s="279"/>
      <c r="R7" s="281"/>
      <c r="S7" s="281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79" t="s">
        <v>282</v>
      </c>
      <c r="AG7" s="269"/>
      <c r="AH7" s="81" t="s">
        <v>109</v>
      </c>
    </row>
    <row r="8" spans="1:34" ht="21" customHeight="1">
      <c r="A8" s="284"/>
      <c r="B8" s="67" t="s">
        <v>3</v>
      </c>
      <c r="C8" s="67" t="s">
        <v>4</v>
      </c>
      <c r="D8" s="273"/>
      <c r="E8" s="72"/>
      <c r="F8" s="71" t="s">
        <v>236</v>
      </c>
      <c r="G8" s="69" t="s">
        <v>5</v>
      </c>
      <c r="H8" s="69" t="s">
        <v>6</v>
      </c>
      <c r="I8" s="69" t="s">
        <v>7</v>
      </c>
      <c r="J8" s="69" t="s">
        <v>8</v>
      </c>
      <c r="K8" s="69" t="s">
        <v>9</v>
      </c>
      <c r="R8" s="282"/>
      <c r="S8" s="282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80"/>
      <c r="AG8" s="270"/>
      <c r="AH8" s="77"/>
    </row>
    <row r="9" spans="1:34" ht="13.5">
      <c r="A9" s="19"/>
      <c r="B9" s="2" t="s">
        <v>10</v>
      </c>
      <c r="C9" s="14"/>
      <c r="D9" s="14"/>
      <c r="E9" s="14"/>
      <c r="F9" s="6"/>
      <c r="G9" s="27"/>
      <c r="H9" s="27"/>
      <c r="I9" s="27"/>
      <c r="J9" s="28"/>
      <c r="K9" s="28"/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/>
      <c r="AG9" s="82">
        <v>0</v>
      </c>
      <c r="AH9" s="82">
        <f>SUM(R9:AG9)</f>
        <v>0</v>
      </c>
    </row>
    <row r="10" spans="1:34" ht="13.5">
      <c r="A10" s="19"/>
      <c r="B10" s="1" t="s">
        <v>11</v>
      </c>
      <c r="C10" s="14"/>
      <c r="D10" s="14"/>
      <c r="E10" s="14"/>
      <c r="F10" s="6"/>
      <c r="G10" s="27"/>
      <c r="H10" s="27"/>
      <c r="I10" s="27"/>
      <c r="J10" s="28"/>
      <c r="K10" s="28"/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/>
      <c r="AG10" s="82">
        <v>0</v>
      </c>
      <c r="AH10" s="82">
        <f aca="true" t="shared" si="0" ref="AH10:AH73">SUM(R10:AG10)</f>
        <v>0</v>
      </c>
    </row>
    <row r="11" spans="1:34" ht="13.5">
      <c r="A11" s="32">
        <v>1</v>
      </c>
      <c r="B11" s="33" t="s">
        <v>12</v>
      </c>
      <c r="C11" s="34" t="s">
        <v>224</v>
      </c>
      <c r="D11" s="64" t="s">
        <v>13</v>
      </c>
      <c r="E11" s="64" t="s">
        <v>265</v>
      </c>
      <c r="F11" s="29">
        <v>1</v>
      </c>
      <c r="G11" s="36"/>
      <c r="H11" s="36"/>
      <c r="I11" s="36"/>
      <c r="J11" s="37"/>
      <c r="K11" s="37">
        <v>1</v>
      </c>
      <c r="P11" t="s">
        <v>283</v>
      </c>
      <c r="Q11">
        <v>5</v>
      </c>
      <c r="R11" s="82">
        <v>50</v>
      </c>
      <c r="S11" s="82">
        <v>40.37</v>
      </c>
      <c r="T11" s="82">
        <v>155.36</v>
      </c>
      <c r="U11" s="82">
        <v>2.5</v>
      </c>
      <c r="V11" s="82">
        <v>3</v>
      </c>
      <c r="W11" s="82">
        <v>5</v>
      </c>
      <c r="X11" s="82">
        <v>16.95</v>
      </c>
      <c r="Y11" s="82">
        <v>30</v>
      </c>
      <c r="Z11" s="82">
        <v>0</v>
      </c>
      <c r="AA11" s="82">
        <v>380</v>
      </c>
      <c r="AB11" s="82">
        <v>92.17</v>
      </c>
      <c r="AC11" s="82">
        <v>123.67</v>
      </c>
      <c r="AD11" s="82">
        <v>143.45</v>
      </c>
      <c r="AE11" s="82">
        <v>166.41</v>
      </c>
      <c r="AF11" s="82">
        <v>3791.12</v>
      </c>
      <c r="AG11" s="82">
        <v>0</v>
      </c>
      <c r="AH11" s="82">
        <f t="shared" si="0"/>
        <v>5000</v>
      </c>
    </row>
    <row r="12" spans="1:34" ht="13.5">
      <c r="A12" s="32">
        <v>2</v>
      </c>
      <c r="B12" s="33" t="s">
        <v>14</v>
      </c>
      <c r="C12" s="35" t="s">
        <v>15</v>
      </c>
      <c r="D12" s="64" t="s">
        <v>16</v>
      </c>
      <c r="E12" s="64"/>
      <c r="F12" s="29">
        <v>1</v>
      </c>
      <c r="G12" s="36"/>
      <c r="H12" s="36"/>
      <c r="I12" s="36"/>
      <c r="J12" s="37">
        <v>1</v>
      </c>
      <c r="K12" s="37"/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/>
      <c r="AG12" s="82">
        <v>0</v>
      </c>
      <c r="AH12" s="82">
        <f t="shared" si="0"/>
        <v>0</v>
      </c>
    </row>
    <row r="13" spans="1:35" ht="13.5">
      <c r="A13" s="32">
        <v>3</v>
      </c>
      <c r="B13" s="25" t="s">
        <v>23</v>
      </c>
      <c r="C13" s="35" t="s">
        <v>28</v>
      </c>
      <c r="D13" s="64" t="s">
        <v>233</v>
      </c>
      <c r="E13" s="64" t="s">
        <v>251</v>
      </c>
      <c r="F13" s="29">
        <v>1</v>
      </c>
      <c r="G13" s="36"/>
      <c r="H13" s="36">
        <v>1</v>
      </c>
      <c r="I13" s="36"/>
      <c r="J13" s="37"/>
      <c r="K13" s="37"/>
      <c r="O13" t="s">
        <v>284</v>
      </c>
      <c r="P13" t="s">
        <v>285</v>
      </c>
      <c r="Q13" t="s">
        <v>286</v>
      </c>
      <c r="R13" s="82">
        <v>50</v>
      </c>
      <c r="S13" s="82">
        <v>23.95</v>
      </c>
      <c r="T13" s="82">
        <v>0</v>
      </c>
      <c r="U13" s="82">
        <v>2.5</v>
      </c>
      <c r="V13" s="82">
        <v>0</v>
      </c>
      <c r="W13" s="82">
        <v>5</v>
      </c>
      <c r="X13" s="82">
        <v>8.7</v>
      </c>
      <c r="Y13" s="82">
        <v>45</v>
      </c>
      <c r="Z13" s="82">
        <v>57.31</v>
      </c>
      <c r="AA13" s="82">
        <v>195</v>
      </c>
      <c r="AB13" s="82">
        <v>45.36</v>
      </c>
      <c r="AC13" s="82">
        <v>60.77</v>
      </c>
      <c r="AD13" s="82">
        <v>70.49</v>
      </c>
      <c r="AE13" s="82">
        <v>81.77</v>
      </c>
      <c r="AF13" s="82"/>
      <c r="AG13" s="82">
        <v>777.41</v>
      </c>
      <c r="AH13" s="82">
        <f t="shared" si="0"/>
        <v>1423.26</v>
      </c>
      <c r="AI13" s="82">
        <f>AH13</f>
        <v>1423.26</v>
      </c>
    </row>
    <row r="14" spans="1:35" ht="13.5">
      <c r="A14" s="32">
        <v>4</v>
      </c>
      <c r="B14" s="25" t="s">
        <v>18</v>
      </c>
      <c r="C14" s="35" t="s">
        <v>19</v>
      </c>
      <c r="D14" s="64" t="s">
        <v>20</v>
      </c>
      <c r="E14" s="64"/>
      <c r="F14" s="29">
        <v>1</v>
      </c>
      <c r="G14" s="36"/>
      <c r="H14" s="36"/>
      <c r="I14" s="36"/>
      <c r="J14" s="37">
        <v>1</v>
      </c>
      <c r="K14" s="37"/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/>
      <c r="AG14" s="82">
        <v>0</v>
      </c>
      <c r="AH14" s="82">
        <f t="shared" si="0"/>
        <v>0</v>
      </c>
      <c r="AI14" s="82">
        <f aca="true" t="shared" si="1" ref="AI14:AI77">AH14</f>
        <v>0</v>
      </c>
    </row>
    <row r="15" spans="1:35" ht="13.5">
      <c r="A15" s="32">
        <v>5</v>
      </c>
      <c r="B15" s="25" t="s">
        <v>21</v>
      </c>
      <c r="C15" s="35" t="s">
        <v>22</v>
      </c>
      <c r="D15" s="64" t="s">
        <v>287</v>
      </c>
      <c r="E15" s="64" t="s">
        <v>244</v>
      </c>
      <c r="F15" s="29">
        <v>1</v>
      </c>
      <c r="G15" s="36">
        <v>1</v>
      </c>
      <c r="H15" s="36"/>
      <c r="I15" s="36"/>
      <c r="J15" s="37"/>
      <c r="K15" s="37"/>
      <c r="O15" t="s">
        <v>284</v>
      </c>
      <c r="P15" t="s">
        <v>285</v>
      </c>
      <c r="Q15" t="s">
        <v>288</v>
      </c>
      <c r="R15" s="82">
        <v>50</v>
      </c>
      <c r="S15" s="82">
        <v>24.14</v>
      </c>
      <c r="T15" s="82">
        <v>0</v>
      </c>
      <c r="U15" s="82">
        <v>2.5</v>
      </c>
      <c r="V15" s="82">
        <v>3</v>
      </c>
      <c r="W15" s="82">
        <v>5</v>
      </c>
      <c r="X15" s="82">
        <v>9.66</v>
      </c>
      <c r="Y15" s="82">
        <v>50</v>
      </c>
      <c r="Z15" s="82">
        <v>48.16</v>
      </c>
      <c r="AA15" s="82">
        <v>200</v>
      </c>
      <c r="AB15" s="82">
        <v>46.04</v>
      </c>
      <c r="AC15" s="82">
        <v>61.77</v>
      </c>
      <c r="AD15" s="82">
        <v>71.65</v>
      </c>
      <c r="AE15" s="82">
        <v>83.11</v>
      </c>
      <c r="AF15" s="82"/>
      <c r="AG15" s="82">
        <v>879.86</v>
      </c>
      <c r="AH15" s="82">
        <f t="shared" si="0"/>
        <v>1534.89</v>
      </c>
      <c r="AI15" s="82">
        <f t="shared" si="1"/>
        <v>1534.89</v>
      </c>
    </row>
    <row r="16" spans="1:35" ht="13.5">
      <c r="A16" s="32">
        <v>6</v>
      </c>
      <c r="B16" s="25" t="s">
        <v>23</v>
      </c>
      <c r="C16" s="35" t="s">
        <v>28</v>
      </c>
      <c r="D16" s="64" t="s">
        <v>237</v>
      </c>
      <c r="E16" s="64"/>
      <c r="F16" s="29">
        <v>1</v>
      </c>
      <c r="G16" s="36"/>
      <c r="H16" s="36"/>
      <c r="I16" s="36"/>
      <c r="J16" s="37">
        <v>1</v>
      </c>
      <c r="K16" s="37"/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/>
      <c r="AG16" s="82">
        <v>0</v>
      </c>
      <c r="AH16" s="82">
        <f t="shared" si="0"/>
        <v>0</v>
      </c>
      <c r="AI16" s="82">
        <f t="shared" si="1"/>
        <v>0</v>
      </c>
    </row>
    <row r="17" spans="1:35" ht="13.5">
      <c r="A17" s="19"/>
      <c r="B17" s="2" t="s">
        <v>127</v>
      </c>
      <c r="C17" s="14"/>
      <c r="D17" s="65"/>
      <c r="E17" s="65"/>
      <c r="F17" s="6"/>
      <c r="G17" s="27"/>
      <c r="H17" s="27"/>
      <c r="I17" s="27"/>
      <c r="J17" s="28"/>
      <c r="K17" s="28"/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/>
      <c r="AG17" s="82">
        <v>0</v>
      </c>
      <c r="AH17" s="82">
        <f t="shared" si="0"/>
        <v>0</v>
      </c>
      <c r="AI17" s="82">
        <f t="shared" si="1"/>
        <v>0</v>
      </c>
    </row>
    <row r="18" spans="1:35" ht="13.5">
      <c r="A18" s="19"/>
      <c r="B18" s="1" t="s">
        <v>128</v>
      </c>
      <c r="C18" s="14"/>
      <c r="D18" s="65"/>
      <c r="E18" s="65"/>
      <c r="F18" s="6"/>
      <c r="G18" s="27"/>
      <c r="H18" s="27"/>
      <c r="I18" s="27"/>
      <c r="J18" s="28"/>
      <c r="K18" s="28"/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/>
      <c r="AG18" s="82">
        <v>0</v>
      </c>
      <c r="AH18" s="82">
        <f t="shared" si="0"/>
        <v>0</v>
      </c>
      <c r="AI18" s="82">
        <f t="shared" si="1"/>
        <v>0</v>
      </c>
    </row>
    <row r="19" spans="1:35" ht="13.5">
      <c r="A19" s="32">
        <v>7</v>
      </c>
      <c r="B19" s="25" t="s">
        <v>39</v>
      </c>
      <c r="C19" s="35" t="s">
        <v>40</v>
      </c>
      <c r="D19" s="64" t="s">
        <v>41</v>
      </c>
      <c r="E19" s="64"/>
      <c r="F19" s="29">
        <v>1</v>
      </c>
      <c r="G19" s="36"/>
      <c r="H19" s="36">
        <v>1</v>
      </c>
      <c r="I19" s="36"/>
      <c r="J19" s="36"/>
      <c r="K19" s="36"/>
      <c r="O19" t="s">
        <v>284</v>
      </c>
      <c r="P19" t="s">
        <v>8</v>
      </c>
      <c r="Q19" t="s">
        <v>6</v>
      </c>
      <c r="R19" s="82">
        <v>50</v>
      </c>
      <c r="S19" s="82">
        <v>29.61</v>
      </c>
      <c r="T19" s="82">
        <v>0</v>
      </c>
      <c r="U19" s="82">
        <v>2.5</v>
      </c>
      <c r="V19" s="82">
        <v>3</v>
      </c>
      <c r="W19" s="82">
        <v>5</v>
      </c>
      <c r="X19" s="82">
        <v>11.3</v>
      </c>
      <c r="Y19" s="82">
        <v>69</v>
      </c>
      <c r="Z19" s="82">
        <v>32.04</v>
      </c>
      <c r="AA19" s="82">
        <v>238</v>
      </c>
      <c r="AB19" s="82">
        <v>12.8</v>
      </c>
      <c r="AC19" s="82">
        <v>64.13</v>
      </c>
      <c r="AD19" s="82">
        <v>74.39</v>
      </c>
      <c r="AE19" s="82">
        <v>86.29</v>
      </c>
      <c r="AF19" s="82"/>
      <c r="AG19" s="82">
        <v>1135.9</v>
      </c>
      <c r="AH19" s="82">
        <f t="shared" si="0"/>
        <v>1813.96</v>
      </c>
      <c r="AI19" s="82">
        <f t="shared" si="1"/>
        <v>1813.96</v>
      </c>
    </row>
    <row r="20" spans="1:35" ht="13.5">
      <c r="A20" s="32">
        <v>8</v>
      </c>
      <c r="B20" s="25" t="s">
        <v>225</v>
      </c>
      <c r="C20" s="35" t="s">
        <v>226</v>
      </c>
      <c r="D20" s="64" t="s">
        <v>227</v>
      </c>
      <c r="E20" s="64"/>
      <c r="F20" s="29">
        <v>1</v>
      </c>
      <c r="G20" s="36"/>
      <c r="H20" s="36"/>
      <c r="I20" s="36"/>
      <c r="J20" s="36">
        <v>1</v>
      </c>
      <c r="K20" s="36"/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/>
      <c r="AG20" s="82">
        <v>0</v>
      </c>
      <c r="AH20" s="82">
        <f t="shared" si="0"/>
        <v>0</v>
      </c>
      <c r="AI20" s="82">
        <f t="shared" si="1"/>
        <v>0</v>
      </c>
    </row>
    <row r="21" spans="1:35" ht="13.5">
      <c r="A21" s="32">
        <v>9</v>
      </c>
      <c r="B21" s="25" t="s">
        <v>23</v>
      </c>
      <c r="C21" s="35" t="s">
        <v>28</v>
      </c>
      <c r="D21" s="64" t="s">
        <v>42</v>
      </c>
      <c r="E21" s="64"/>
      <c r="F21" s="29">
        <v>1</v>
      </c>
      <c r="G21" s="36"/>
      <c r="H21" s="36"/>
      <c r="I21" s="36"/>
      <c r="J21" s="36">
        <v>1</v>
      </c>
      <c r="K21" s="36"/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/>
      <c r="AG21" s="82">
        <v>0</v>
      </c>
      <c r="AH21" s="82">
        <f t="shared" si="0"/>
        <v>0</v>
      </c>
      <c r="AI21" s="82">
        <f t="shared" si="1"/>
        <v>0</v>
      </c>
    </row>
    <row r="22" spans="1:35" ht="13.5">
      <c r="A22" s="19"/>
      <c r="B22" s="2" t="s">
        <v>24</v>
      </c>
      <c r="C22" s="14"/>
      <c r="D22" s="65"/>
      <c r="E22" s="65"/>
      <c r="F22" s="6"/>
      <c r="G22" s="27"/>
      <c r="H22" s="27"/>
      <c r="I22" s="27"/>
      <c r="J22" s="28"/>
      <c r="K22" s="28"/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/>
      <c r="AG22" s="82">
        <v>0</v>
      </c>
      <c r="AH22" s="82">
        <f t="shared" si="0"/>
        <v>0</v>
      </c>
      <c r="AI22" s="82">
        <f t="shared" si="1"/>
        <v>0</v>
      </c>
    </row>
    <row r="23" spans="1:35" ht="13.5">
      <c r="A23" s="19"/>
      <c r="B23" s="1" t="s">
        <v>118</v>
      </c>
      <c r="C23" s="14"/>
      <c r="D23" s="65"/>
      <c r="E23" s="65"/>
      <c r="F23" s="6"/>
      <c r="G23" s="27"/>
      <c r="H23" s="27"/>
      <c r="I23" s="27"/>
      <c r="J23" s="28"/>
      <c r="K23" s="28"/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/>
      <c r="AG23" s="82">
        <v>0</v>
      </c>
      <c r="AH23" s="82">
        <f t="shared" si="0"/>
        <v>0</v>
      </c>
      <c r="AI23" s="82">
        <f t="shared" si="1"/>
        <v>0</v>
      </c>
    </row>
    <row r="24" spans="1:35" ht="13.5">
      <c r="A24" s="32">
        <v>10</v>
      </c>
      <c r="B24" s="25" t="s">
        <v>116</v>
      </c>
      <c r="C24" s="35" t="s">
        <v>25</v>
      </c>
      <c r="D24" s="64" t="s">
        <v>26</v>
      </c>
      <c r="E24" s="64" t="s">
        <v>289</v>
      </c>
      <c r="F24" s="29">
        <v>1</v>
      </c>
      <c r="G24" s="36"/>
      <c r="H24" s="36"/>
      <c r="I24" s="36"/>
      <c r="J24" s="37"/>
      <c r="K24" s="37">
        <v>1</v>
      </c>
      <c r="P24" t="s">
        <v>283</v>
      </c>
      <c r="Q24">
        <v>4</v>
      </c>
      <c r="R24" s="82">
        <v>50</v>
      </c>
      <c r="S24" s="82">
        <v>40.37</v>
      </c>
      <c r="T24" s="82">
        <v>139.16</v>
      </c>
      <c r="U24" s="82">
        <v>2.5</v>
      </c>
      <c r="V24" s="82">
        <v>3</v>
      </c>
      <c r="W24" s="82">
        <v>5</v>
      </c>
      <c r="X24" s="82">
        <v>16.95</v>
      </c>
      <c r="Y24" s="82">
        <v>30</v>
      </c>
      <c r="Z24" s="82">
        <v>0</v>
      </c>
      <c r="AA24" s="82">
        <v>380</v>
      </c>
      <c r="AB24" s="82">
        <v>89.98</v>
      </c>
      <c r="AC24" s="82">
        <v>120.72</v>
      </c>
      <c r="AD24" s="82">
        <v>140.04</v>
      </c>
      <c r="AE24" s="82">
        <v>162.45</v>
      </c>
      <c r="AF24" s="82"/>
      <c r="AG24" s="82">
        <v>912.86</v>
      </c>
      <c r="AH24" s="82">
        <f t="shared" si="0"/>
        <v>2093.03</v>
      </c>
      <c r="AI24" s="82">
        <f t="shared" si="1"/>
        <v>2093.03</v>
      </c>
    </row>
    <row r="25" spans="1:35" ht="13.5">
      <c r="A25" s="19"/>
      <c r="B25" s="1" t="s">
        <v>117</v>
      </c>
      <c r="C25" s="14"/>
      <c r="D25" s="65"/>
      <c r="E25" s="65"/>
      <c r="F25" s="6"/>
      <c r="G25" s="27"/>
      <c r="H25" s="27"/>
      <c r="I25" s="27"/>
      <c r="J25" s="28"/>
      <c r="K25" s="28"/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/>
      <c r="AG25" s="82">
        <v>0</v>
      </c>
      <c r="AH25" s="82">
        <f t="shared" si="0"/>
        <v>0</v>
      </c>
      <c r="AI25" s="82">
        <f t="shared" si="1"/>
        <v>0</v>
      </c>
    </row>
    <row r="26" spans="1:35" ht="13.5">
      <c r="A26" s="32">
        <v>11</v>
      </c>
      <c r="B26" s="25" t="s">
        <v>23</v>
      </c>
      <c r="C26" s="35" t="s">
        <v>28</v>
      </c>
      <c r="D26" s="64" t="s">
        <v>27</v>
      </c>
      <c r="E26" s="64"/>
      <c r="F26" s="29">
        <v>1</v>
      </c>
      <c r="G26" s="36">
        <v>1</v>
      </c>
      <c r="H26" s="36"/>
      <c r="I26" s="36"/>
      <c r="J26" s="37"/>
      <c r="K26" s="37"/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/>
      <c r="AG26" s="82">
        <v>0</v>
      </c>
      <c r="AH26" s="82">
        <f t="shared" si="0"/>
        <v>0</v>
      </c>
      <c r="AI26" s="82">
        <f t="shared" si="1"/>
        <v>0</v>
      </c>
    </row>
    <row r="27" spans="1:35" ht="13.5">
      <c r="A27" s="19"/>
      <c r="B27" s="1" t="s">
        <v>119</v>
      </c>
      <c r="C27" s="17"/>
      <c r="D27" s="65"/>
      <c r="E27" s="65"/>
      <c r="F27" s="6"/>
      <c r="G27" s="27"/>
      <c r="H27" s="27"/>
      <c r="I27" s="27"/>
      <c r="J27" s="28"/>
      <c r="K27" s="28"/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/>
      <c r="AG27" s="82">
        <v>0</v>
      </c>
      <c r="AH27" s="82">
        <f t="shared" si="0"/>
        <v>0</v>
      </c>
      <c r="AI27" s="82">
        <f t="shared" si="1"/>
        <v>0</v>
      </c>
    </row>
    <row r="28" spans="1:35" ht="13.5">
      <c r="A28" s="32">
        <v>12</v>
      </c>
      <c r="B28" s="25" t="s">
        <v>23</v>
      </c>
      <c r="C28" s="35" t="s">
        <v>28</v>
      </c>
      <c r="D28" s="64" t="s">
        <v>238</v>
      </c>
      <c r="E28" s="64"/>
      <c r="F28" s="29">
        <v>1</v>
      </c>
      <c r="G28" s="36"/>
      <c r="H28" s="36"/>
      <c r="I28" s="36"/>
      <c r="J28" s="37">
        <v>1</v>
      </c>
      <c r="K28" s="37"/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/>
      <c r="AG28" s="82">
        <v>0</v>
      </c>
      <c r="AH28" s="82">
        <f t="shared" si="0"/>
        <v>0</v>
      </c>
      <c r="AI28" s="82">
        <f t="shared" si="1"/>
        <v>0</v>
      </c>
    </row>
    <row r="29" spans="1:35" ht="13.5">
      <c r="A29" s="19"/>
      <c r="B29" s="3" t="s">
        <v>120</v>
      </c>
      <c r="C29" s="15"/>
      <c r="D29" s="66"/>
      <c r="E29" s="66"/>
      <c r="F29" s="6"/>
      <c r="G29" s="27"/>
      <c r="H29" s="27"/>
      <c r="I29" s="27"/>
      <c r="J29" s="28"/>
      <c r="K29" s="28"/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/>
      <c r="AG29" s="82">
        <v>0</v>
      </c>
      <c r="AH29" s="82">
        <f t="shared" si="0"/>
        <v>0</v>
      </c>
      <c r="AI29" s="82">
        <f t="shared" si="1"/>
        <v>0</v>
      </c>
    </row>
    <row r="30" spans="1:35" ht="13.5">
      <c r="A30" s="32">
        <v>13</v>
      </c>
      <c r="B30" s="25" t="s">
        <v>23</v>
      </c>
      <c r="C30" s="35" t="s">
        <v>28</v>
      </c>
      <c r="D30" s="64" t="s">
        <v>121</v>
      </c>
      <c r="E30" s="64"/>
      <c r="F30" s="29">
        <v>1</v>
      </c>
      <c r="G30" s="36"/>
      <c r="H30" s="36"/>
      <c r="I30" s="36"/>
      <c r="J30" s="37">
        <v>1</v>
      </c>
      <c r="K30" s="37"/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/>
      <c r="AG30" s="82">
        <v>0</v>
      </c>
      <c r="AH30" s="82">
        <f t="shared" si="0"/>
        <v>0</v>
      </c>
      <c r="AI30" s="82">
        <f t="shared" si="1"/>
        <v>0</v>
      </c>
    </row>
    <row r="31" spans="1:35" ht="13.5">
      <c r="A31" s="19"/>
      <c r="B31" s="1" t="s">
        <v>34</v>
      </c>
      <c r="C31" s="14"/>
      <c r="D31" s="65"/>
      <c r="E31" s="65"/>
      <c r="F31" s="6"/>
      <c r="G31" s="27"/>
      <c r="H31" s="27"/>
      <c r="I31" s="27"/>
      <c r="J31" s="28"/>
      <c r="K31" s="28"/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/>
      <c r="AG31" s="82">
        <v>0</v>
      </c>
      <c r="AH31" s="82">
        <f t="shared" si="0"/>
        <v>0</v>
      </c>
      <c r="AI31" s="82">
        <f t="shared" si="1"/>
        <v>0</v>
      </c>
    </row>
    <row r="32" spans="1:35" ht="13.5">
      <c r="A32" s="32">
        <v>14</v>
      </c>
      <c r="B32" s="38" t="s">
        <v>35</v>
      </c>
      <c r="C32" s="35" t="s">
        <v>36</v>
      </c>
      <c r="D32" s="64" t="s">
        <v>37</v>
      </c>
      <c r="E32" s="64"/>
      <c r="F32" s="29">
        <v>1</v>
      </c>
      <c r="G32" s="36"/>
      <c r="H32" s="36"/>
      <c r="I32" s="36"/>
      <c r="J32" s="37">
        <v>1</v>
      </c>
      <c r="K32" s="37"/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/>
      <c r="AG32" s="82">
        <v>0</v>
      </c>
      <c r="AH32" s="82">
        <f t="shared" si="0"/>
        <v>0</v>
      </c>
      <c r="AI32" s="82">
        <f t="shared" si="1"/>
        <v>0</v>
      </c>
    </row>
    <row r="33" spans="1:35" ht="13.5">
      <c r="A33" s="32">
        <v>15</v>
      </c>
      <c r="B33" s="25" t="s">
        <v>23</v>
      </c>
      <c r="C33" s="35" t="s">
        <v>28</v>
      </c>
      <c r="D33" s="64" t="s">
        <v>38</v>
      </c>
      <c r="E33" s="64"/>
      <c r="F33" s="29">
        <v>1</v>
      </c>
      <c r="G33" s="36"/>
      <c r="H33" s="36"/>
      <c r="I33" s="36"/>
      <c r="J33" s="37">
        <v>1</v>
      </c>
      <c r="K33" s="37"/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/>
      <c r="AG33" s="82">
        <v>0</v>
      </c>
      <c r="AH33" s="82">
        <f t="shared" si="0"/>
        <v>0</v>
      </c>
      <c r="AI33" s="82">
        <f t="shared" si="1"/>
        <v>0</v>
      </c>
    </row>
    <row r="34" spans="1:35" ht="13.5">
      <c r="A34" s="19"/>
      <c r="B34" s="2" t="s">
        <v>122</v>
      </c>
      <c r="C34" s="14"/>
      <c r="D34" s="65"/>
      <c r="E34" s="65"/>
      <c r="F34" s="6"/>
      <c r="G34" s="27"/>
      <c r="H34" s="27"/>
      <c r="I34" s="27"/>
      <c r="J34" s="28"/>
      <c r="K34" s="28"/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/>
      <c r="AG34" s="82">
        <v>0</v>
      </c>
      <c r="AH34" s="82">
        <f t="shared" si="0"/>
        <v>0</v>
      </c>
      <c r="AI34" s="82">
        <f t="shared" si="1"/>
        <v>0</v>
      </c>
    </row>
    <row r="35" spans="1:35" ht="13.5">
      <c r="A35" s="19"/>
      <c r="B35" s="2" t="s">
        <v>123</v>
      </c>
      <c r="C35" s="14"/>
      <c r="D35" s="65"/>
      <c r="E35" s="65"/>
      <c r="F35" s="6"/>
      <c r="G35" s="27"/>
      <c r="H35" s="27"/>
      <c r="I35" s="27"/>
      <c r="J35" s="28"/>
      <c r="K35" s="28"/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/>
      <c r="AG35" s="82">
        <v>0</v>
      </c>
      <c r="AH35" s="82">
        <f t="shared" si="0"/>
        <v>0</v>
      </c>
      <c r="AI35" s="82">
        <f t="shared" si="1"/>
        <v>0</v>
      </c>
    </row>
    <row r="36" spans="1:35" ht="13.5">
      <c r="A36" s="32">
        <v>16</v>
      </c>
      <c r="B36" s="39" t="s">
        <v>173</v>
      </c>
      <c r="C36" s="35" t="s">
        <v>25</v>
      </c>
      <c r="D36" s="64" t="s">
        <v>125</v>
      </c>
      <c r="E36" s="64"/>
      <c r="F36" s="29">
        <v>1</v>
      </c>
      <c r="G36" s="36"/>
      <c r="H36" s="36"/>
      <c r="I36" s="36"/>
      <c r="J36" s="37"/>
      <c r="K36" s="37">
        <v>1</v>
      </c>
      <c r="P36" t="s">
        <v>283</v>
      </c>
      <c r="Q36">
        <v>4</v>
      </c>
      <c r="R36" s="82">
        <v>50</v>
      </c>
      <c r="S36" s="82">
        <v>40.37</v>
      </c>
      <c r="T36" s="82">
        <v>139.16</v>
      </c>
      <c r="U36" s="82">
        <v>2.5</v>
      </c>
      <c r="V36" s="82">
        <v>3</v>
      </c>
      <c r="W36" s="82">
        <v>5</v>
      </c>
      <c r="X36" s="82">
        <v>16.95</v>
      </c>
      <c r="Y36" s="82">
        <v>30</v>
      </c>
      <c r="Z36" s="82">
        <v>0</v>
      </c>
      <c r="AA36" s="82">
        <v>380</v>
      </c>
      <c r="AB36" s="82">
        <v>89.98</v>
      </c>
      <c r="AC36" s="82">
        <v>120.72</v>
      </c>
      <c r="AD36" s="82">
        <v>140.04</v>
      </c>
      <c r="AE36" s="82">
        <v>162.45</v>
      </c>
      <c r="AF36" s="82"/>
      <c r="AG36" s="82">
        <v>912.86</v>
      </c>
      <c r="AH36" s="82">
        <f>SUM(R36:AG36)</f>
        <v>2093.03</v>
      </c>
      <c r="AI36" s="82">
        <f t="shared" si="1"/>
        <v>2093.03</v>
      </c>
    </row>
    <row r="37" spans="1:35" ht="13.5">
      <c r="A37" s="32">
        <v>17</v>
      </c>
      <c r="B37" s="25" t="s">
        <v>23</v>
      </c>
      <c r="C37" s="35" t="s">
        <v>28</v>
      </c>
      <c r="D37" s="64" t="s">
        <v>126</v>
      </c>
      <c r="E37" s="64"/>
      <c r="F37" s="29">
        <v>1</v>
      </c>
      <c r="G37" s="36"/>
      <c r="H37" s="36"/>
      <c r="I37" s="36"/>
      <c r="J37" s="37">
        <v>1</v>
      </c>
      <c r="K37" s="37"/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/>
      <c r="AG37" s="82">
        <v>0</v>
      </c>
      <c r="AH37" s="82">
        <f t="shared" si="0"/>
        <v>0</v>
      </c>
      <c r="AI37" s="82">
        <f t="shared" si="1"/>
        <v>0</v>
      </c>
    </row>
    <row r="38" spans="1:35" ht="13.5">
      <c r="A38" s="19"/>
      <c r="B38" s="2" t="s">
        <v>29</v>
      </c>
      <c r="C38" s="14"/>
      <c r="D38" s="65"/>
      <c r="E38" s="65"/>
      <c r="F38" s="6"/>
      <c r="G38" s="27"/>
      <c r="H38" s="27"/>
      <c r="I38" s="27"/>
      <c r="J38" s="28"/>
      <c r="K38" s="28"/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/>
      <c r="AG38" s="82">
        <v>0</v>
      </c>
      <c r="AH38" s="82">
        <f t="shared" si="0"/>
        <v>0</v>
      </c>
      <c r="AI38" s="82">
        <f t="shared" si="1"/>
        <v>0</v>
      </c>
    </row>
    <row r="39" spans="1:35" s="91" customFormat="1" ht="13.5">
      <c r="A39" s="85"/>
      <c r="B39" s="86" t="s">
        <v>30</v>
      </c>
      <c r="C39" s="87"/>
      <c r="D39" s="88"/>
      <c r="E39" s="88"/>
      <c r="F39" s="89"/>
      <c r="G39" s="90"/>
      <c r="H39" s="90"/>
      <c r="I39" s="90"/>
      <c r="J39" s="90"/>
      <c r="K39" s="90"/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/>
      <c r="AG39" s="92">
        <v>0</v>
      </c>
      <c r="AH39" s="92">
        <f t="shared" si="0"/>
        <v>0</v>
      </c>
      <c r="AI39" s="82">
        <f t="shared" si="1"/>
        <v>0</v>
      </c>
    </row>
    <row r="40" spans="1:35" s="91" customFormat="1" ht="13.5">
      <c r="A40" s="93">
        <v>18</v>
      </c>
      <c r="B40" s="94" t="s">
        <v>31</v>
      </c>
      <c r="C40" s="95" t="s">
        <v>241</v>
      </c>
      <c r="D40" s="96" t="s">
        <v>32</v>
      </c>
      <c r="E40" s="96"/>
      <c r="F40" s="97">
        <v>1</v>
      </c>
      <c r="G40" s="98"/>
      <c r="H40" s="98"/>
      <c r="I40" s="98"/>
      <c r="J40" s="98"/>
      <c r="K40" s="98">
        <v>1</v>
      </c>
      <c r="O40" s="99"/>
      <c r="P40" s="91" t="s">
        <v>283</v>
      </c>
      <c r="Q40" s="91">
        <v>4</v>
      </c>
      <c r="R40" s="92">
        <v>50</v>
      </c>
      <c r="S40" s="92">
        <v>40.37</v>
      </c>
      <c r="T40" s="92">
        <v>139.16</v>
      </c>
      <c r="U40" s="92">
        <v>2.5</v>
      </c>
      <c r="V40" s="92">
        <v>3</v>
      </c>
      <c r="W40" s="92">
        <v>5</v>
      </c>
      <c r="X40" s="92">
        <v>16.95</v>
      </c>
      <c r="Y40" s="92">
        <v>30</v>
      </c>
      <c r="Z40" s="92">
        <v>0</v>
      </c>
      <c r="AA40" s="92">
        <v>380</v>
      </c>
      <c r="AB40" s="92">
        <v>89.98</v>
      </c>
      <c r="AC40" s="92">
        <v>120.72</v>
      </c>
      <c r="AD40" s="92">
        <v>140.04</v>
      </c>
      <c r="AE40" s="92">
        <v>162.45</v>
      </c>
      <c r="AF40" s="92"/>
      <c r="AG40" s="92">
        <v>912.86</v>
      </c>
      <c r="AH40" s="92">
        <f t="shared" si="0"/>
        <v>2093.03</v>
      </c>
      <c r="AI40" s="82">
        <f t="shared" si="1"/>
        <v>2093.03</v>
      </c>
    </row>
    <row r="41" spans="1:35" s="91" customFormat="1" ht="13.5">
      <c r="A41" s="93">
        <v>19</v>
      </c>
      <c r="B41" s="100" t="s">
        <v>23</v>
      </c>
      <c r="C41" s="95" t="s">
        <v>28</v>
      </c>
      <c r="D41" s="96" t="s">
        <v>33</v>
      </c>
      <c r="E41" s="96"/>
      <c r="F41" s="97">
        <v>1</v>
      </c>
      <c r="G41" s="98"/>
      <c r="H41" s="98"/>
      <c r="I41" s="98"/>
      <c r="J41" s="98">
        <v>1</v>
      </c>
      <c r="K41" s="98"/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/>
      <c r="AG41" s="92">
        <v>0</v>
      </c>
      <c r="AH41" s="92">
        <f t="shared" si="0"/>
        <v>0</v>
      </c>
      <c r="AI41" s="82">
        <f t="shared" si="1"/>
        <v>0</v>
      </c>
    </row>
    <row r="42" spans="1:35" ht="13.5">
      <c r="A42" s="19"/>
      <c r="B42" s="2" t="s">
        <v>239</v>
      </c>
      <c r="C42" s="14"/>
      <c r="D42" s="65"/>
      <c r="E42" s="65"/>
      <c r="F42" s="6"/>
      <c r="G42" s="27"/>
      <c r="H42" s="27"/>
      <c r="I42" s="27"/>
      <c r="J42" s="28"/>
      <c r="K42" s="28"/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/>
      <c r="AG42" s="82">
        <v>0</v>
      </c>
      <c r="AH42" s="82">
        <f t="shared" si="0"/>
        <v>0</v>
      </c>
      <c r="AI42" s="82">
        <f t="shared" si="1"/>
        <v>0</v>
      </c>
    </row>
    <row r="43" spans="1:35" ht="13.5">
      <c r="A43" s="19"/>
      <c r="B43" s="60" t="s">
        <v>129</v>
      </c>
      <c r="C43" s="15"/>
      <c r="D43" s="66"/>
      <c r="E43" s="66"/>
      <c r="F43" s="6"/>
      <c r="G43" s="27"/>
      <c r="H43" s="27"/>
      <c r="I43" s="27"/>
      <c r="J43" s="28"/>
      <c r="K43" s="28"/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/>
      <c r="AG43" s="82">
        <v>0</v>
      </c>
      <c r="AH43" s="82">
        <f t="shared" si="0"/>
        <v>0</v>
      </c>
      <c r="AI43" s="82">
        <f t="shared" si="1"/>
        <v>0</v>
      </c>
    </row>
    <row r="44" spans="1:35" ht="13.5">
      <c r="A44" s="32">
        <v>20</v>
      </c>
      <c r="B44" s="39" t="s">
        <v>173</v>
      </c>
      <c r="C44" s="35" t="s">
        <v>25</v>
      </c>
      <c r="D44" s="64" t="s">
        <v>228</v>
      </c>
      <c r="E44" s="64"/>
      <c r="F44" s="29">
        <v>1</v>
      </c>
      <c r="G44" s="36"/>
      <c r="H44" s="36"/>
      <c r="I44" s="36"/>
      <c r="J44" s="37"/>
      <c r="K44" s="37">
        <v>1</v>
      </c>
      <c r="P44" s="83" t="s">
        <v>283</v>
      </c>
      <c r="Q44">
        <v>3</v>
      </c>
      <c r="R44" s="82">
        <v>50</v>
      </c>
      <c r="S44" s="82">
        <v>38.45</v>
      </c>
      <c r="T44" s="82">
        <v>114.08</v>
      </c>
      <c r="U44" s="82">
        <v>2.5</v>
      </c>
      <c r="V44" s="82">
        <v>3</v>
      </c>
      <c r="W44" s="82">
        <v>5</v>
      </c>
      <c r="X44" s="82">
        <v>16.28</v>
      </c>
      <c r="Y44" s="82">
        <v>30</v>
      </c>
      <c r="Z44" s="82">
        <v>0</v>
      </c>
      <c r="AA44" s="82">
        <v>370</v>
      </c>
      <c r="AB44" s="82">
        <v>84.88</v>
      </c>
      <c r="AC44" s="82">
        <v>113.88</v>
      </c>
      <c r="AD44" s="82">
        <v>132.1</v>
      </c>
      <c r="AE44" s="82">
        <v>153.24</v>
      </c>
      <c r="AF44" s="82"/>
      <c r="AG44" s="82">
        <v>840.08</v>
      </c>
      <c r="AH44" s="82">
        <f t="shared" si="0"/>
        <v>1953.4899999999998</v>
      </c>
      <c r="AI44" s="82">
        <f t="shared" si="1"/>
        <v>1953.4899999999998</v>
      </c>
    </row>
    <row r="45" spans="1:35" ht="13.5">
      <c r="A45" s="19"/>
      <c r="B45" s="1" t="s">
        <v>130</v>
      </c>
      <c r="C45" s="14"/>
      <c r="D45" s="65"/>
      <c r="E45" s="65"/>
      <c r="F45" s="6"/>
      <c r="G45" s="27"/>
      <c r="H45" s="27"/>
      <c r="I45" s="27"/>
      <c r="J45" s="28"/>
      <c r="K45" s="28"/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/>
      <c r="AG45" s="82">
        <v>0</v>
      </c>
      <c r="AH45" s="82">
        <f t="shared" si="0"/>
        <v>0</v>
      </c>
      <c r="AI45" s="82">
        <f t="shared" si="1"/>
        <v>0</v>
      </c>
    </row>
    <row r="46" spans="1:35" ht="13.5">
      <c r="A46" s="32">
        <v>21</v>
      </c>
      <c r="B46" s="39" t="s">
        <v>46</v>
      </c>
      <c r="C46" s="35" t="s">
        <v>47</v>
      </c>
      <c r="D46" s="64" t="s">
        <v>134</v>
      </c>
      <c r="E46" s="64"/>
      <c r="F46" s="29">
        <v>1</v>
      </c>
      <c r="G46" s="36"/>
      <c r="H46" s="36"/>
      <c r="I46" s="36"/>
      <c r="J46" s="37">
        <v>1</v>
      </c>
      <c r="K46" s="37"/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/>
      <c r="AG46" s="82">
        <v>0</v>
      </c>
      <c r="AH46" s="82">
        <f t="shared" si="0"/>
        <v>0</v>
      </c>
      <c r="AI46" s="82">
        <f t="shared" si="1"/>
        <v>0</v>
      </c>
    </row>
    <row r="47" spans="1:35" ht="13.5">
      <c r="A47" s="32">
        <v>22</v>
      </c>
      <c r="B47" s="25" t="s">
        <v>48</v>
      </c>
      <c r="C47" s="35" t="s">
        <v>49</v>
      </c>
      <c r="D47" s="64" t="s">
        <v>134</v>
      </c>
      <c r="E47" s="64" t="s">
        <v>246</v>
      </c>
      <c r="F47" s="29">
        <v>1</v>
      </c>
      <c r="G47" s="36"/>
      <c r="H47" s="36">
        <v>1</v>
      </c>
      <c r="I47" s="36"/>
      <c r="J47" s="37"/>
      <c r="K47" s="37"/>
      <c r="N47" s="83"/>
      <c r="O47" s="84" t="s">
        <v>284</v>
      </c>
      <c r="P47" s="83" t="s">
        <v>8</v>
      </c>
      <c r="Q47" s="83" t="s">
        <v>6</v>
      </c>
      <c r="R47" s="82">
        <v>50</v>
      </c>
      <c r="S47" s="82">
        <v>29.61</v>
      </c>
      <c r="T47" s="82">
        <v>0</v>
      </c>
      <c r="U47" s="82">
        <v>2.5</v>
      </c>
      <c r="V47" s="82">
        <v>3</v>
      </c>
      <c r="W47" s="82">
        <v>5</v>
      </c>
      <c r="X47" s="82">
        <v>11.3</v>
      </c>
      <c r="Y47" s="82">
        <v>69</v>
      </c>
      <c r="Z47" s="82">
        <v>32.04</v>
      </c>
      <c r="AA47" s="82">
        <v>238</v>
      </c>
      <c r="AB47" s="82">
        <v>12.8</v>
      </c>
      <c r="AC47" s="82">
        <v>64.13</v>
      </c>
      <c r="AD47" s="82">
        <v>74.39</v>
      </c>
      <c r="AE47" s="82">
        <v>86.29</v>
      </c>
      <c r="AF47" s="82"/>
      <c r="AG47" s="82">
        <v>1135.9</v>
      </c>
      <c r="AH47" s="82">
        <f>SUM(R47:AG47)</f>
        <v>1813.96</v>
      </c>
      <c r="AI47" s="82">
        <f t="shared" si="1"/>
        <v>1813.96</v>
      </c>
    </row>
    <row r="48" spans="1:35" ht="13.5">
      <c r="A48" s="19"/>
      <c r="B48" s="1" t="s">
        <v>131</v>
      </c>
      <c r="C48" s="14"/>
      <c r="D48" s="65"/>
      <c r="E48" s="65"/>
      <c r="F48" s="6"/>
      <c r="G48" s="27"/>
      <c r="H48" s="27"/>
      <c r="I48" s="27"/>
      <c r="J48" s="28"/>
      <c r="K48" s="28"/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/>
      <c r="AG48" s="82">
        <v>0</v>
      </c>
      <c r="AH48" s="82">
        <f t="shared" si="0"/>
        <v>0</v>
      </c>
      <c r="AI48" s="82">
        <f t="shared" si="1"/>
        <v>0</v>
      </c>
    </row>
    <row r="49" spans="1:35" ht="13.5">
      <c r="A49" s="32">
        <v>23</v>
      </c>
      <c r="B49" s="25" t="s">
        <v>46</v>
      </c>
      <c r="C49" s="35" t="s">
        <v>47</v>
      </c>
      <c r="D49" s="64" t="s">
        <v>73</v>
      </c>
      <c r="E49" s="64"/>
      <c r="F49" s="29">
        <v>1</v>
      </c>
      <c r="G49" s="36"/>
      <c r="H49" s="36"/>
      <c r="I49" s="36"/>
      <c r="J49" s="37">
        <v>1</v>
      </c>
      <c r="K49" s="37"/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/>
      <c r="AG49" s="82">
        <v>0</v>
      </c>
      <c r="AH49" s="82">
        <f t="shared" si="0"/>
        <v>0</v>
      </c>
      <c r="AI49" s="82">
        <f t="shared" si="1"/>
        <v>0</v>
      </c>
    </row>
    <row r="50" spans="1:35" ht="13.5">
      <c r="A50" s="32">
        <v>24</v>
      </c>
      <c r="B50" s="25" t="s">
        <v>133</v>
      </c>
      <c r="C50" s="35" t="s">
        <v>77</v>
      </c>
      <c r="D50" s="64" t="s">
        <v>229</v>
      </c>
      <c r="E50" s="64"/>
      <c r="F50" s="29">
        <v>1</v>
      </c>
      <c r="G50" s="36"/>
      <c r="H50" s="36"/>
      <c r="I50" s="36"/>
      <c r="J50" s="37">
        <v>1</v>
      </c>
      <c r="K50" s="37"/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/>
      <c r="AG50" s="82">
        <v>0</v>
      </c>
      <c r="AH50" s="82">
        <f t="shared" si="0"/>
        <v>0</v>
      </c>
      <c r="AI50" s="82">
        <f t="shared" si="1"/>
        <v>0</v>
      </c>
    </row>
    <row r="51" spans="1:35" ht="13.5">
      <c r="A51" s="32">
        <v>25</v>
      </c>
      <c r="B51" s="25" t="s">
        <v>78</v>
      </c>
      <c r="C51" s="35" t="s">
        <v>79</v>
      </c>
      <c r="D51" s="64" t="s">
        <v>80</v>
      </c>
      <c r="E51" s="64"/>
      <c r="F51" s="29">
        <v>1</v>
      </c>
      <c r="G51" s="36"/>
      <c r="H51" s="36"/>
      <c r="I51" s="36"/>
      <c r="J51" s="37">
        <v>1</v>
      </c>
      <c r="K51" s="37"/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/>
      <c r="AG51" s="82">
        <v>0</v>
      </c>
      <c r="AH51" s="82">
        <f t="shared" si="0"/>
        <v>0</v>
      </c>
      <c r="AI51" s="82">
        <f t="shared" si="1"/>
        <v>0</v>
      </c>
    </row>
    <row r="52" spans="1:35" ht="13.5">
      <c r="A52" s="19"/>
      <c r="B52" s="7" t="s">
        <v>132</v>
      </c>
      <c r="C52" s="14"/>
      <c r="D52" s="65"/>
      <c r="E52" s="65"/>
      <c r="F52" s="6"/>
      <c r="G52" s="27"/>
      <c r="H52" s="27"/>
      <c r="I52" s="27"/>
      <c r="J52" s="28"/>
      <c r="K52" s="28"/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/>
      <c r="AG52" s="82">
        <v>0</v>
      </c>
      <c r="AH52" s="82">
        <f t="shared" si="0"/>
        <v>0</v>
      </c>
      <c r="AI52" s="82">
        <f t="shared" si="1"/>
        <v>0</v>
      </c>
    </row>
    <row r="53" spans="1:35" ht="13.5">
      <c r="A53" s="32">
        <v>26</v>
      </c>
      <c r="B53" s="25" t="s">
        <v>74</v>
      </c>
      <c r="C53" s="35" t="s">
        <v>75</v>
      </c>
      <c r="D53" s="64" t="s">
        <v>76</v>
      </c>
      <c r="E53" s="64"/>
      <c r="F53" s="29">
        <v>1</v>
      </c>
      <c r="G53" s="36"/>
      <c r="H53" s="36"/>
      <c r="I53" s="36"/>
      <c r="J53" s="37">
        <v>1</v>
      </c>
      <c r="K53" s="37"/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/>
      <c r="AG53" s="82">
        <v>0</v>
      </c>
      <c r="AH53" s="82">
        <f t="shared" si="0"/>
        <v>0</v>
      </c>
      <c r="AI53" s="82">
        <f t="shared" si="1"/>
        <v>0</v>
      </c>
    </row>
    <row r="54" spans="1:35" ht="13.5">
      <c r="A54" s="32">
        <v>27</v>
      </c>
      <c r="B54" s="25" t="s">
        <v>133</v>
      </c>
      <c r="C54" s="35" t="s">
        <v>77</v>
      </c>
      <c r="D54" s="64" t="s">
        <v>229</v>
      </c>
      <c r="E54" s="64"/>
      <c r="F54" s="29">
        <v>1</v>
      </c>
      <c r="G54" s="36"/>
      <c r="H54" s="36"/>
      <c r="I54" s="36"/>
      <c r="J54" s="37">
        <v>1</v>
      </c>
      <c r="K54" s="37"/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/>
      <c r="AG54" s="82">
        <v>0</v>
      </c>
      <c r="AH54" s="82">
        <f t="shared" si="0"/>
        <v>0</v>
      </c>
      <c r="AI54" s="82">
        <f t="shared" si="1"/>
        <v>0</v>
      </c>
    </row>
    <row r="55" spans="1:35" ht="12.75">
      <c r="A55" s="296" t="s">
        <v>55</v>
      </c>
      <c r="B55" s="297"/>
      <c r="C55" s="298"/>
      <c r="D55" s="65"/>
      <c r="E55" s="65"/>
      <c r="F55" s="6"/>
      <c r="G55" s="27"/>
      <c r="H55" s="27"/>
      <c r="I55" s="27"/>
      <c r="J55" s="28"/>
      <c r="K55" s="28"/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/>
      <c r="AG55" s="82">
        <v>0</v>
      </c>
      <c r="AH55" s="82">
        <f t="shared" si="0"/>
        <v>0</v>
      </c>
      <c r="AI55" s="82">
        <f t="shared" si="1"/>
        <v>0</v>
      </c>
    </row>
    <row r="56" spans="1:35" ht="13.5">
      <c r="A56" s="32">
        <v>28</v>
      </c>
      <c r="B56" s="25" t="s">
        <v>135</v>
      </c>
      <c r="C56" s="35" t="s">
        <v>136</v>
      </c>
      <c r="D56" s="64" t="s">
        <v>137</v>
      </c>
      <c r="E56" s="64"/>
      <c r="F56" s="29">
        <v>1</v>
      </c>
      <c r="G56" s="36"/>
      <c r="H56" s="36"/>
      <c r="I56" s="36"/>
      <c r="J56" s="37"/>
      <c r="K56" s="37">
        <v>1</v>
      </c>
      <c r="P56" s="83" t="s">
        <v>283</v>
      </c>
      <c r="Q56">
        <v>3</v>
      </c>
      <c r="R56" s="82">
        <v>50</v>
      </c>
      <c r="S56" s="82">
        <v>38.45</v>
      </c>
      <c r="T56" s="82">
        <v>114.08</v>
      </c>
      <c r="U56" s="82">
        <v>2.5</v>
      </c>
      <c r="V56" s="82">
        <v>3</v>
      </c>
      <c r="W56" s="82">
        <v>5</v>
      </c>
      <c r="X56" s="82">
        <v>16.28</v>
      </c>
      <c r="Y56" s="82">
        <v>30</v>
      </c>
      <c r="Z56" s="82">
        <v>0</v>
      </c>
      <c r="AA56" s="82">
        <v>370</v>
      </c>
      <c r="AB56" s="82">
        <v>84.88</v>
      </c>
      <c r="AC56" s="82">
        <v>113.88</v>
      </c>
      <c r="AD56" s="82">
        <v>132.1</v>
      </c>
      <c r="AE56" s="82">
        <v>153.24</v>
      </c>
      <c r="AF56" s="82"/>
      <c r="AG56" s="82">
        <v>840.08</v>
      </c>
      <c r="AH56" s="82">
        <f>SUM(R56:AG56)</f>
        <v>1953.4899999999998</v>
      </c>
      <c r="AI56" s="82">
        <f t="shared" si="1"/>
        <v>1953.4899999999998</v>
      </c>
    </row>
    <row r="57" spans="1:35" ht="13.5">
      <c r="A57" s="32">
        <v>29</v>
      </c>
      <c r="B57" s="25" t="s">
        <v>23</v>
      </c>
      <c r="C57" s="35" t="s">
        <v>28</v>
      </c>
      <c r="D57" s="64" t="s">
        <v>138</v>
      </c>
      <c r="E57" s="64"/>
      <c r="F57" s="29">
        <v>1</v>
      </c>
      <c r="G57" s="36"/>
      <c r="H57" s="36"/>
      <c r="I57" s="36"/>
      <c r="J57" s="37">
        <v>1</v>
      </c>
      <c r="K57" s="37"/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/>
      <c r="AG57" s="82">
        <v>0</v>
      </c>
      <c r="AH57" s="82">
        <f t="shared" si="0"/>
        <v>0</v>
      </c>
      <c r="AI57" s="82">
        <f t="shared" si="1"/>
        <v>0</v>
      </c>
    </row>
    <row r="58" spans="1:35" ht="13.5">
      <c r="A58" s="19"/>
      <c r="B58" s="1" t="s">
        <v>139</v>
      </c>
      <c r="C58" s="14"/>
      <c r="D58" s="65"/>
      <c r="E58" s="65"/>
      <c r="F58" s="6"/>
      <c r="G58" s="27"/>
      <c r="H58" s="27"/>
      <c r="I58" s="27"/>
      <c r="J58" s="28"/>
      <c r="K58" s="28"/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/>
      <c r="AG58" s="82">
        <v>0</v>
      </c>
      <c r="AH58" s="82">
        <f t="shared" si="0"/>
        <v>0</v>
      </c>
      <c r="AI58" s="82">
        <f t="shared" si="1"/>
        <v>0</v>
      </c>
    </row>
    <row r="59" spans="1:35" ht="13.5">
      <c r="A59" s="32">
        <v>30</v>
      </c>
      <c r="B59" s="25" t="s">
        <v>140</v>
      </c>
      <c r="C59" s="35" t="s">
        <v>141</v>
      </c>
      <c r="D59" s="64" t="s">
        <v>142</v>
      </c>
      <c r="E59" s="64"/>
      <c r="F59" s="29">
        <v>1</v>
      </c>
      <c r="G59" s="36"/>
      <c r="H59" s="36"/>
      <c r="I59" s="36"/>
      <c r="J59" s="37">
        <v>1</v>
      </c>
      <c r="K59" s="37"/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/>
      <c r="AG59" s="82">
        <v>0</v>
      </c>
      <c r="AH59" s="82">
        <f t="shared" si="0"/>
        <v>0</v>
      </c>
      <c r="AI59" s="82">
        <f t="shared" si="1"/>
        <v>0</v>
      </c>
    </row>
    <row r="60" spans="1:35" ht="13.5">
      <c r="A60" s="19"/>
      <c r="B60" s="1" t="s">
        <v>143</v>
      </c>
      <c r="C60" s="14"/>
      <c r="D60" s="65"/>
      <c r="E60" s="65"/>
      <c r="F60" s="6"/>
      <c r="G60" s="27"/>
      <c r="H60" s="27"/>
      <c r="I60" s="27"/>
      <c r="J60" s="28"/>
      <c r="K60" s="28"/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/>
      <c r="AG60" s="82">
        <v>0</v>
      </c>
      <c r="AH60" s="82">
        <f t="shared" si="0"/>
        <v>0</v>
      </c>
      <c r="AI60" s="82">
        <f t="shared" si="1"/>
        <v>0</v>
      </c>
    </row>
    <row r="61" spans="1:35" ht="13.5">
      <c r="A61" s="32">
        <v>31</v>
      </c>
      <c r="B61" s="25" t="s">
        <v>144</v>
      </c>
      <c r="C61" s="35" t="s">
        <v>145</v>
      </c>
      <c r="D61" s="64" t="s">
        <v>146</v>
      </c>
      <c r="E61" s="64"/>
      <c r="F61" s="29">
        <v>1</v>
      </c>
      <c r="G61" s="36"/>
      <c r="H61" s="36"/>
      <c r="I61" s="36"/>
      <c r="J61" s="37">
        <v>1</v>
      </c>
      <c r="K61" s="37"/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/>
      <c r="AG61" s="82">
        <v>0</v>
      </c>
      <c r="AH61" s="82">
        <f t="shared" si="0"/>
        <v>0</v>
      </c>
      <c r="AI61" s="82">
        <f t="shared" si="1"/>
        <v>0</v>
      </c>
    </row>
    <row r="62" spans="1:35" ht="13.5">
      <c r="A62" s="32">
        <v>32</v>
      </c>
      <c r="B62" s="25" t="s">
        <v>23</v>
      </c>
      <c r="C62" s="35" t="s">
        <v>28</v>
      </c>
      <c r="D62" s="64" t="s">
        <v>147</v>
      </c>
      <c r="E62" s="64"/>
      <c r="F62" s="29">
        <v>1</v>
      </c>
      <c r="G62" s="36">
        <v>1</v>
      </c>
      <c r="H62" s="36"/>
      <c r="I62" s="36"/>
      <c r="J62" s="37"/>
      <c r="K62" s="37"/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/>
      <c r="AG62" s="82">
        <v>0</v>
      </c>
      <c r="AH62" s="82">
        <f t="shared" si="0"/>
        <v>0</v>
      </c>
      <c r="AI62" s="82">
        <f t="shared" si="1"/>
        <v>0</v>
      </c>
    </row>
    <row r="63" spans="1:35" ht="13.5">
      <c r="A63" s="19"/>
      <c r="B63" s="1" t="s">
        <v>148</v>
      </c>
      <c r="C63" s="14"/>
      <c r="D63" s="65"/>
      <c r="E63" s="65"/>
      <c r="F63" s="6"/>
      <c r="G63" s="27"/>
      <c r="H63" s="27"/>
      <c r="I63" s="27"/>
      <c r="J63" s="28"/>
      <c r="K63" s="28"/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/>
      <c r="AG63" s="82">
        <v>0</v>
      </c>
      <c r="AH63" s="82">
        <f t="shared" si="0"/>
        <v>0</v>
      </c>
      <c r="AI63" s="82">
        <f t="shared" si="1"/>
        <v>0</v>
      </c>
    </row>
    <row r="64" spans="1:35" ht="13.5">
      <c r="A64" s="32">
        <v>33</v>
      </c>
      <c r="B64" s="25" t="s">
        <v>144</v>
      </c>
      <c r="C64" s="35" t="s">
        <v>145</v>
      </c>
      <c r="D64" s="64" t="s">
        <v>57</v>
      </c>
      <c r="E64" s="64" t="s">
        <v>247</v>
      </c>
      <c r="F64" s="29">
        <v>1</v>
      </c>
      <c r="G64" s="36"/>
      <c r="H64" s="36"/>
      <c r="I64" s="36"/>
      <c r="J64" s="37">
        <v>1</v>
      </c>
      <c r="K64" s="37"/>
      <c r="O64" t="s">
        <v>284</v>
      </c>
      <c r="P64" t="s">
        <v>285</v>
      </c>
      <c r="Q64" t="s">
        <v>288</v>
      </c>
      <c r="R64" s="82">
        <v>50</v>
      </c>
      <c r="S64" s="82">
        <v>24.14</v>
      </c>
      <c r="T64" s="82">
        <v>0</v>
      </c>
      <c r="U64" s="82">
        <v>2.5</v>
      </c>
      <c r="V64" s="82">
        <v>3</v>
      </c>
      <c r="W64" s="82">
        <v>5</v>
      </c>
      <c r="X64" s="82">
        <v>9.66</v>
      </c>
      <c r="Y64" s="82">
        <v>50</v>
      </c>
      <c r="Z64" s="82">
        <v>48.16</v>
      </c>
      <c r="AA64" s="82">
        <v>200</v>
      </c>
      <c r="AB64" s="82">
        <v>46.04</v>
      </c>
      <c r="AC64" s="82">
        <v>61.77</v>
      </c>
      <c r="AD64" s="82">
        <v>71.65</v>
      </c>
      <c r="AE64" s="82">
        <v>83.11</v>
      </c>
      <c r="AF64" s="82"/>
      <c r="AG64" s="82">
        <v>879.86</v>
      </c>
      <c r="AH64" s="82">
        <f>SUM(R64:AG64)</f>
        <v>1534.89</v>
      </c>
      <c r="AI64" s="82">
        <f t="shared" si="1"/>
        <v>1534.89</v>
      </c>
    </row>
    <row r="65" spans="1:35" ht="13.5">
      <c r="A65" s="32">
        <v>34</v>
      </c>
      <c r="B65" s="25" t="s">
        <v>23</v>
      </c>
      <c r="C65" s="35" t="s">
        <v>28</v>
      </c>
      <c r="D65" s="64" t="s">
        <v>58</v>
      </c>
      <c r="E65" s="64"/>
      <c r="F65" s="29">
        <v>1</v>
      </c>
      <c r="G65" s="36"/>
      <c r="H65" s="36"/>
      <c r="I65" s="36"/>
      <c r="J65" s="37">
        <v>1</v>
      </c>
      <c r="K65" s="37"/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/>
      <c r="AG65" s="82">
        <v>0</v>
      </c>
      <c r="AH65" s="82">
        <f t="shared" si="0"/>
        <v>0</v>
      </c>
      <c r="AI65" s="82">
        <f t="shared" si="1"/>
        <v>0</v>
      </c>
    </row>
    <row r="66" spans="1:35" ht="13.5">
      <c r="A66" s="32">
        <v>35</v>
      </c>
      <c r="B66" s="25" t="s">
        <v>23</v>
      </c>
      <c r="C66" s="35" t="s">
        <v>28</v>
      </c>
      <c r="D66" s="64" t="s">
        <v>150</v>
      </c>
      <c r="E66" s="64"/>
      <c r="F66" s="29">
        <v>1</v>
      </c>
      <c r="G66" s="36"/>
      <c r="H66" s="36"/>
      <c r="I66" s="36"/>
      <c r="J66" s="37">
        <v>1</v>
      </c>
      <c r="K66" s="37"/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/>
      <c r="AG66" s="82">
        <v>0</v>
      </c>
      <c r="AH66" s="82">
        <f t="shared" si="0"/>
        <v>0</v>
      </c>
      <c r="AI66" s="82">
        <f t="shared" si="1"/>
        <v>0</v>
      </c>
    </row>
    <row r="67" spans="1:35" ht="12.75" customHeight="1">
      <c r="A67" s="284" t="s">
        <v>234</v>
      </c>
      <c r="B67" s="271" t="s">
        <v>0</v>
      </c>
      <c r="C67" s="272"/>
      <c r="D67" s="273" t="s">
        <v>1</v>
      </c>
      <c r="E67" s="73"/>
      <c r="F67" s="274" t="s">
        <v>243</v>
      </c>
      <c r="G67" s="275"/>
      <c r="H67" s="275"/>
      <c r="I67" s="275"/>
      <c r="J67" s="275"/>
      <c r="K67" s="276"/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/>
      <c r="AG67" s="82">
        <v>0</v>
      </c>
      <c r="AH67" s="82">
        <f t="shared" si="0"/>
        <v>0</v>
      </c>
      <c r="AI67" s="82">
        <f t="shared" si="1"/>
        <v>0</v>
      </c>
    </row>
    <row r="68" spans="1:35" ht="12.75">
      <c r="A68" s="284"/>
      <c r="B68" s="272"/>
      <c r="C68" s="272"/>
      <c r="D68" s="273"/>
      <c r="E68" s="74"/>
      <c r="F68" s="277" t="s">
        <v>231</v>
      </c>
      <c r="G68" s="278"/>
      <c r="H68" s="278"/>
      <c r="I68" s="278"/>
      <c r="J68" s="278"/>
      <c r="K68" s="279"/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/>
      <c r="AG68" s="82">
        <v>0</v>
      </c>
      <c r="AH68" s="82">
        <f t="shared" si="0"/>
        <v>0</v>
      </c>
      <c r="AI68" s="82">
        <f t="shared" si="1"/>
        <v>0</v>
      </c>
    </row>
    <row r="69" spans="1:35" ht="27.75" customHeight="1">
      <c r="A69" s="284"/>
      <c r="B69" s="67" t="s">
        <v>3</v>
      </c>
      <c r="C69" s="67" t="s">
        <v>4</v>
      </c>
      <c r="D69" s="273"/>
      <c r="E69" s="72"/>
      <c r="F69" s="68" t="s">
        <v>2</v>
      </c>
      <c r="G69" s="69" t="s">
        <v>5</v>
      </c>
      <c r="H69" s="69" t="s">
        <v>6</v>
      </c>
      <c r="I69" s="69" t="s">
        <v>7</v>
      </c>
      <c r="J69" s="69" t="s">
        <v>8</v>
      </c>
      <c r="K69" s="69" t="s">
        <v>9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/>
      <c r="AG69" s="82">
        <v>0</v>
      </c>
      <c r="AH69" s="82">
        <f t="shared" si="0"/>
        <v>0</v>
      </c>
      <c r="AI69" s="82">
        <f t="shared" si="1"/>
        <v>0</v>
      </c>
    </row>
    <row r="70" spans="1:35" ht="13.5">
      <c r="A70" s="19"/>
      <c r="B70" s="1" t="s">
        <v>149</v>
      </c>
      <c r="C70" s="14"/>
      <c r="D70" s="65"/>
      <c r="E70" s="65"/>
      <c r="F70" s="6"/>
      <c r="G70" s="27"/>
      <c r="H70" s="27"/>
      <c r="I70" s="27"/>
      <c r="J70" s="28"/>
      <c r="K70" s="28"/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/>
      <c r="AG70" s="82">
        <v>0</v>
      </c>
      <c r="AH70" s="82">
        <f t="shared" si="0"/>
        <v>0</v>
      </c>
      <c r="AI70" s="82">
        <f t="shared" si="1"/>
        <v>0</v>
      </c>
    </row>
    <row r="71" spans="1:35" ht="13.5">
      <c r="A71" s="32">
        <v>36</v>
      </c>
      <c r="B71" s="25" t="s">
        <v>23</v>
      </c>
      <c r="C71" s="35" t="s">
        <v>28</v>
      </c>
      <c r="D71" s="64" t="s">
        <v>151</v>
      </c>
      <c r="E71" s="64" t="s">
        <v>248</v>
      </c>
      <c r="F71" s="29">
        <v>1</v>
      </c>
      <c r="G71" s="36"/>
      <c r="H71" s="36">
        <v>1</v>
      </c>
      <c r="I71" s="36"/>
      <c r="J71" s="37"/>
      <c r="K71" s="37"/>
      <c r="O71" s="83" t="s">
        <v>284</v>
      </c>
      <c r="P71" s="83" t="s">
        <v>285</v>
      </c>
      <c r="Q71" s="83" t="s">
        <v>9</v>
      </c>
      <c r="R71" s="82">
        <v>50</v>
      </c>
      <c r="S71" s="82">
        <v>23.67</v>
      </c>
      <c r="T71" s="82">
        <v>0</v>
      </c>
      <c r="U71" s="82">
        <v>2.5</v>
      </c>
      <c r="V71" s="82">
        <v>3</v>
      </c>
      <c r="W71" s="82">
        <v>5</v>
      </c>
      <c r="X71" s="82">
        <v>9.51</v>
      </c>
      <c r="Y71" s="82">
        <v>35</v>
      </c>
      <c r="Z71" s="82">
        <v>63.79</v>
      </c>
      <c r="AA71" s="82">
        <v>185</v>
      </c>
      <c r="AB71" s="82">
        <v>44.01</v>
      </c>
      <c r="AC71" s="82">
        <v>59.04</v>
      </c>
      <c r="AD71" s="82">
        <v>68.49</v>
      </c>
      <c r="AE71" s="82">
        <v>79.45</v>
      </c>
      <c r="AF71" s="82"/>
      <c r="AG71" s="82">
        <v>571.54</v>
      </c>
      <c r="AH71" s="82">
        <f t="shared" si="0"/>
        <v>1200</v>
      </c>
      <c r="AI71" s="82">
        <f t="shared" si="1"/>
        <v>1200</v>
      </c>
    </row>
    <row r="72" spans="1:35" ht="13.5">
      <c r="A72" s="19"/>
      <c r="B72" s="1" t="s">
        <v>155</v>
      </c>
      <c r="C72" s="14"/>
      <c r="D72" s="65"/>
      <c r="E72" s="65"/>
      <c r="F72" s="6"/>
      <c r="G72" s="27"/>
      <c r="H72" s="27"/>
      <c r="I72" s="27"/>
      <c r="J72" s="28"/>
      <c r="K72" s="28"/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/>
      <c r="AG72" s="82">
        <v>0</v>
      </c>
      <c r="AH72" s="82">
        <f t="shared" si="0"/>
        <v>0</v>
      </c>
      <c r="AI72" s="82">
        <f t="shared" si="1"/>
        <v>0</v>
      </c>
    </row>
    <row r="73" spans="1:35" ht="13.5">
      <c r="A73" s="32">
        <v>37</v>
      </c>
      <c r="B73" s="25" t="s">
        <v>23</v>
      </c>
      <c r="C73" s="35" t="s">
        <v>28</v>
      </c>
      <c r="D73" s="64" t="s">
        <v>156</v>
      </c>
      <c r="E73" s="64"/>
      <c r="F73" s="29">
        <v>1</v>
      </c>
      <c r="G73" s="36"/>
      <c r="H73" s="36"/>
      <c r="I73" s="36"/>
      <c r="J73" s="37">
        <v>1</v>
      </c>
      <c r="K73" s="37"/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/>
      <c r="AG73" s="82">
        <v>0</v>
      </c>
      <c r="AH73" s="82">
        <f t="shared" si="0"/>
        <v>0</v>
      </c>
      <c r="AI73" s="82">
        <f t="shared" si="1"/>
        <v>0</v>
      </c>
    </row>
    <row r="74" spans="1:35" ht="13.5">
      <c r="A74" s="32">
        <v>38</v>
      </c>
      <c r="B74" s="39" t="s">
        <v>112</v>
      </c>
      <c r="C74" s="35" t="s">
        <v>69</v>
      </c>
      <c r="D74" s="64" t="s">
        <v>113</v>
      </c>
      <c r="E74" s="64"/>
      <c r="F74" s="29">
        <v>1</v>
      </c>
      <c r="G74" s="40"/>
      <c r="H74" s="40"/>
      <c r="I74" s="40"/>
      <c r="J74" s="37">
        <v>1</v>
      </c>
      <c r="K74" s="37"/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/>
      <c r="AG74" s="82">
        <v>0</v>
      </c>
      <c r="AH74" s="82">
        <f aca="true" t="shared" si="2" ref="AH74:AH137">SUM(R74:AG74)</f>
        <v>0</v>
      </c>
      <c r="AI74" s="82">
        <f t="shared" si="1"/>
        <v>0</v>
      </c>
    </row>
    <row r="75" spans="1:35" ht="13.5">
      <c r="A75" s="32">
        <v>39</v>
      </c>
      <c r="B75" s="39" t="s">
        <v>59</v>
      </c>
      <c r="C75" s="35" t="s">
        <v>60</v>
      </c>
      <c r="D75" s="64" t="s">
        <v>61</v>
      </c>
      <c r="E75" s="64"/>
      <c r="F75" s="29">
        <v>1</v>
      </c>
      <c r="G75" s="36"/>
      <c r="H75" s="36"/>
      <c r="I75" s="36"/>
      <c r="J75" s="37">
        <v>1</v>
      </c>
      <c r="K75" s="37"/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/>
      <c r="AG75" s="82">
        <v>0</v>
      </c>
      <c r="AH75" s="82">
        <f t="shared" si="2"/>
        <v>0</v>
      </c>
      <c r="AI75" s="82">
        <f t="shared" si="1"/>
        <v>0</v>
      </c>
    </row>
    <row r="76" spans="1:35" ht="13.5">
      <c r="A76" s="32">
        <v>40</v>
      </c>
      <c r="B76" s="39" t="s">
        <v>59</v>
      </c>
      <c r="C76" s="35" t="s">
        <v>60</v>
      </c>
      <c r="D76" s="64" t="s">
        <v>62</v>
      </c>
      <c r="E76" s="64"/>
      <c r="F76" s="29">
        <v>1</v>
      </c>
      <c r="G76" s="36"/>
      <c r="H76" s="36"/>
      <c r="I76" s="36"/>
      <c r="J76" s="37">
        <v>1</v>
      </c>
      <c r="K76" s="37"/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/>
      <c r="AG76" s="82">
        <v>0</v>
      </c>
      <c r="AH76" s="82">
        <f t="shared" si="2"/>
        <v>0</v>
      </c>
      <c r="AI76" s="82">
        <f t="shared" si="1"/>
        <v>0</v>
      </c>
    </row>
    <row r="77" spans="1:35" ht="13.5">
      <c r="A77" s="32">
        <v>41</v>
      </c>
      <c r="B77" s="39" t="s">
        <v>59</v>
      </c>
      <c r="C77" s="35" t="s">
        <v>60</v>
      </c>
      <c r="D77" s="64" t="s">
        <v>63</v>
      </c>
      <c r="E77" s="64"/>
      <c r="F77" s="29">
        <v>1</v>
      </c>
      <c r="G77" s="36"/>
      <c r="H77" s="36"/>
      <c r="I77" s="36"/>
      <c r="J77" s="37">
        <v>1</v>
      </c>
      <c r="K77" s="37"/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/>
      <c r="AG77" s="82">
        <v>0</v>
      </c>
      <c r="AH77" s="82">
        <f t="shared" si="2"/>
        <v>0</v>
      </c>
      <c r="AI77" s="82">
        <f t="shared" si="1"/>
        <v>0</v>
      </c>
    </row>
    <row r="78" spans="1:35" ht="13.5">
      <c r="A78" s="32">
        <v>42</v>
      </c>
      <c r="B78" s="39" t="s">
        <v>59</v>
      </c>
      <c r="C78" s="35" t="s">
        <v>60</v>
      </c>
      <c r="D78" s="64" t="s">
        <v>64</v>
      </c>
      <c r="E78" s="64"/>
      <c r="F78" s="29">
        <v>1</v>
      </c>
      <c r="G78" s="36"/>
      <c r="H78" s="36"/>
      <c r="I78" s="36"/>
      <c r="J78" s="37">
        <v>1</v>
      </c>
      <c r="K78" s="37"/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/>
      <c r="AG78" s="82">
        <v>0</v>
      </c>
      <c r="AH78" s="82">
        <f t="shared" si="2"/>
        <v>0</v>
      </c>
      <c r="AI78" s="82">
        <f aca="true" t="shared" si="3" ref="AI78:AI141">AH78</f>
        <v>0</v>
      </c>
    </row>
    <row r="79" spans="1:35" ht="13.5">
      <c r="A79" s="32">
        <v>43</v>
      </c>
      <c r="B79" s="39" t="s">
        <v>59</v>
      </c>
      <c r="C79" s="35" t="s">
        <v>60</v>
      </c>
      <c r="D79" s="64" t="s">
        <v>65</v>
      </c>
      <c r="E79" s="64"/>
      <c r="F79" s="29">
        <v>1</v>
      </c>
      <c r="G79" s="36">
        <v>1</v>
      </c>
      <c r="H79" s="36"/>
      <c r="I79" s="36"/>
      <c r="J79" s="37"/>
      <c r="K79" s="37"/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/>
      <c r="AG79" s="82">
        <v>0</v>
      </c>
      <c r="AH79" s="82">
        <f t="shared" si="2"/>
        <v>0</v>
      </c>
      <c r="AI79" s="82">
        <f t="shared" si="3"/>
        <v>0</v>
      </c>
    </row>
    <row r="80" spans="1:35" ht="13.5">
      <c r="A80" s="32">
        <v>44</v>
      </c>
      <c r="B80" s="39" t="s">
        <v>59</v>
      </c>
      <c r="C80" s="35" t="s">
        <v>60</v>
      </c>
      <c r="D80" s="64" t="s">
        <v>110</v>
      </c>
      <c r="E80" s="64"/>
      <c r="F80" s="29">
        <v>1</v>
      </c>
      <c r="G80" s="36"/>
      <c r="H80" s="36"/>
      <c r="I80" s="36"/>
      <c r="J80" s="37">
        <v>1</v>
      </c>
      <c r="K80" s="37"/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/>
      <c r="AG80" s="82">
        <v>0</v>
      </c>
      <c r="AH80" s="82">
        <f t="shared" si="2"/>
        <v>0</v>
      </c>
      <c r="AI80" s="82">
        <f t="shared" si="3"/>
        <v>0</v>
      </c>
    </row>
    <row r="81" spans="1:35" ht="13.5">
      <c r="A81" s="32">
        <v>45</v>
      </c>
      <c r="B81" s="39" t="s">
        <v>59</v>
      </c>
      <c r="C81" s="35" t="s">
        <v>60</v>
      </c>
      <c r="D81" s="64" t="s">
        <v>111</v>
      </c>
      <c r="E81" s="64"/>
      <c r="F81" s="29">
        <v>1</v>
      </c>
      <c r="G81" s="36"/>
      <c r="H81" s="36"/>
      <c r="I81" s="36"/>
      <c r="J81" s="37">
        <v>1</v>
      </c>
      <c r="K81" s="37"/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/>
      <c r="AG81" s="82">
        <v>0</v>
      </c>
      <c r="AH81" s="82">
        <f t="shared" si="2"/>
        <v>0</v>
      </c>
      <c r="AI81" s="82">
        <f t="shared" si="3"/>
        <v>0</v>
      </c>
    </row>
    <row r="82" spans="1:35" ht="13.5">
      <c r="A82" s="32">
        <v>46</v>
      </c>
      <c r="B82" s="39" t="s">
        <v>18</v>
      </c>
      <c r="C82" s="35" t="s">
        <v>19</v>
      </c>
      <c r="D82" s="64" t="s">
        <v>66</v>
      </c>
      <c r="E82" s="64" t="s">
        <v>250</v>
      </c>
      <c r="F82" s="29">
        <v>1</v>
      </c>
      <c r="G82" s="36"/>
      <c r="H82" s="36">
        <v>1</v>
      </c>
      <c r="I82" s="36"/>
      <c r="J82" s="37"/>
      <c r="K82" s="37"/>
      <c r="O82" s="83" t="s">
        <v>284</v>
      </c>
      <c r="P82" s="83" t="s">
        <v>285</v>
      </c>
      <c r="Q82" s="83" t="s">
        <v>6</v>
      </c>
      <c r="R82" s="82">
        <v>50</v>
      </c>
      <c r="S82" s="82">
        <v>23.82</v>
      </c>
      <c r="T82" s="82"/>
      <c r="U82" s="82">
        <v>2.5</v>
      </c>
      <c r="V82" s="82">
        <v>3</v>
      </c>
      <c r="W82" s="82">
        <v>5</v>
      </c>
      <c r="X82" s="82">
        <v>9.56</v>
      </c>
      <c r="Y82" s="82">
        <v>40</v>
      </c>
      <c r="Z82" s="82">
        <v>58.58</v>
      </c>
      <c r="AA82" s="82">
        <v>190</v>
      </c>
      <c r="AB82" s="82">
        <v>44.68</v>
      </c>
      <c r="AC82" s="82">
        <v>59.95</v>
      </c>
      <c r="AD82" s="82">
        <v>69.54</v>
      </c>
      <c r="AE82" s="82">
        <v>80.67</v>
      </c>
      <c r="AF82" s="82"/>
      <c r="AG82" s="82">
        <v>674.33</v>
      </c>
      <c r="AH82" s="82">
        <f t="shared" si="2"/>
        <v>1311.63</v>
      </c>
      <c r="AI82" s="82">
        <f t="shared" si="3"/>
        <v>1311.63</v>
      </c>
    </row>
    <row r="83" spans="1:35" ht="13.5">
      <c r="A83" s="32">
        <v>47</v>
      </c>
      <c r="B83" s="39" t="s">
        <v>18</v>
      </c>
      <c r="C83" s="35" t="s">
        <v>19</v>
      </c>
      <c r="D83" s="64" t="s">
        <v>67</v>
      </c>
      <c r="E83" s="64"/>
      <c r="F83" s="29">
        <v>1</v>
      </c>
      <c r="G83" s="36"/>
      <c r="H83" s="36"/>
      <c r="I83" s="36"/>
      <c r="J83" s="37">
        <v>1</v>
      </c>
      <c r="K83" s="37"/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/>
      <c r="AG83" s="82">
        <v>0</v>
      </c>
      <c r="AH83" s="82">
        <f t="shared" si="2"/>
        <v>0</v>
      </c>
      <c r="AI83" s="82">
        <f t="shared" si="3"/>
        <v>0</v>
      </c>
    </row>
    <row r="84" spans="1:35" ht="13.5">
      <c r="A84" s="32">
        <v>48</v>
      </c>
      <c r="B84" s="39" t="s">
        <v>68</v>
      </c>
      <c r="C84" s="35" t="s">
        <v>69</v>
      </c>
      <c r="D84" s="64" t="s">
        <v>70</v>
      </c>
      <c r="E84" s="64" t="s">
        <v>249</v>
      </c>
      <c r="F84" s="29">
        <v>1</v>
      </c>
      <c r="G84" s="36"/>
      <c r="H84" s="36"/>
      <c r="I84" s="36"/>
      <c r="J84" s="37">
        <v>1</v>
      </c>
      <c r="K84" s="37"/>
      <c r="O84" t="s">
        <v>284</v>
      </c>
      <c r="P84" t="s">
        <v>285</v>
      </c>
      <c r="Q84" t="s">
        <v>288</v>
      </c>
      <c r="R84" s="82">
        <v>50</v>
      </c>
      <c r="S84" s="82">
        <v>24.14</v>
      </c>
      <c r="T84" s="82">
        <v>0</v>
      </c>
      <c r="U84" s="82">
        <v>2.5</v>
      </c>
      <c r="V84" s="82">
        <v>3</v>
      </c>
      <c r="W84" s="82">
        <v>5</v>
      </c>
      <c r="X84" s="82">
        <v>9.66</v>
      </c>
      <c r="Y84" s="82">
        <v>50</v>
      </c>
      <c r="Z84" s="82">
        <v>48.16</v>
      </c>
      <c r="AA84" s="82">
        <v>200</v>
      </c>
      <c r="AB84" s="82">
        <v>46.04</v>
      </c>
      <c r="AC84" s="82">
        <v>61.77</v>
      </c>
      <c r="AD84" s="82">
        <v>71.65</v>
      </c>
      <c r="AE84" s="82">
        <v>83.11</v>
      </c>
      <c r="AF84" s="82"/>
      <c r="AG84" s="82">
        <v>879.86</v>
      </c>
      <c r="AH84" s="82">
        <f t="shared" si="2"/>
        <v>1534.89</v>
      </c>
      <c r="AI84" s="82">
        <f t="shared" si="3"/>
        <v>1534.89</v>
      </c>
    </row>
    <row r="85" spans="1:35" ht="13.5">
      <c r="A85" s="32">
        <v>49</v>
      </c>
      <c r="B85" s="39" t="s">
        <v>68</v>
      </c>
      <c r="C85" s="35" t="s">
        <v>69</v>
      </c>
      <c r="D85" s="64" t="s">
        <v>71</v>
      </c>
      <c r="E85" s="64"/>
      <c r="F85" s="29">
        <v>1</v>
      </c>
      <c r="G85" s="36"/>
      <c r="H85" s="36"/>
      <c r="I85" s="36"/>
      <c r="J85" s="37">
        <v>1</v>
      </c>
      <c r="K85" s="37"/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/>
      <c r="AG85" s="82">
        <v>0</v>
      </c>
      <c r="AH85" s="82">
        <f t="shared" si="2"/>
        <v>0</v>
      </c>
      <c r="AI85" s="82">
        <f t="shared" si="3"/>
        <v>0</v>
      </c>
    </row>
    <row r="86" spans="1:35" ht="13.5">
      <c r="A86" s="19"/>
      <c r="B86" s="1" t="s">
        <v>152</v>
      </c>
      <c r="C86" s="14"/>
      <c r="D86" s="65"/>
      <c r="E86" s="65"/>
      <c r="F86" s="6"/>
      <c r="G86" s="27"/>
      <c r="H86" s="27"/>
      <c r="I86" s="27"/>
      <c r="J86" s="28"/>
      <c r="K86" s="28"/>
      <c r="R86" s="82">
        <v>0</v>
      </c>
      <c r="S86" s="82">
        <v>0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/>
      <c r="AG86" s="82">
        <v>0</v>
      </c>
      <c r="AH86" s="82">
        <f t="shared" si="2"/>
        <v>0</v>
      </c>
      <c r="AI86" s="82">
        <f t="shared" si="3"/>
        <v>0</v>
      </c>
    </row>
    <row r="87" spans="1:35" ht="13.5">
      <c r="A87" s="32">
        <v>50</v>
      </c>
      <c r="B87" s="25" t="s">
        <v>23</v>
      </c>
      <c r="C87" s="35" t="s">
        <v>28</v>
      </c>
      <c r="D87" s="64" t="s">
        <v>153</v>
      </c>
      <c r="E87" s="64"/>
      <c r="F87" s="29">
        <v>1</v>
      </c>
      <c r="G87" s="36"/>
      <c r="H87" s="36">
        <v>1</v>
      </c>
      <c r="I87" s="36"/>
      <c r="J87" s="37"/>
      <c r="K87" s="37"/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/>
      <c r="AG87" s="82">
        <v>0</v>
      </c>
      <c r="AH87" s="82">
        <f t="shared" si="2"/>
        <v>0</v>
      </c>
      <c r="AI87" s="82">
        <f t="shared" si="3"/>
        <v>0</v>
      </c>
    </row>
    <row r="88" spans="1:35" ht="13.5">
      <c r="A88" s="19"/>
      <c r="B88" s="1" t="s">
        <v>154</v>
      </c>
      <c r="C88" s="14"/>
      <c r="D88" s="65"/>
      <c r="E88" s="65"/>
      <c r="F88" s="6"/>
      <c r="G88" s="27"/>
      <c r="H88" s="27"/>
      <c r="I88" s="27"/>
      <c r="J88" s="28"/>
      <c r="K88" s="28"/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/>
      <c r="AG88" s="82">
        <v>0</v>
      </c>
      <c r="AH88" s="82">
        <f t="shared" si="2"/>
        <v>0</v>
      </c>
      <c r="AI88" s="82">
        <f t="shared" si="3"/>
        <v>0</v>
      </c>
    </row>
    <row r="89" spans="1:35" ht="13.5">
      <c r="A89" s="32">
        <v>51</v>
      </c>
      <c r="B89" s="25" t="s">
        <v>144</v>
      </c>
      <c r="C89" s="35" t="s">
        <v>145</v>
      </c>
      <c r="D89" s="64" t="s">
        <v>157</v>
      </c>
      <c r="E89" s="64" t="s">
        <v>252</v>
      </c>
      <c r="F89" s="29">
        <v>1</v>
      </c>
      <c r="G89" s="36">
        <v>1</v>
      </c>
      <c r="H89" s="36"/>
      <c r="I89" s="36"/>
      <c r="J89" s="37"/>
      <c r="K89" s="37"/>
      <c r="O89" t="s">
        <v>284</v>
      </c>
      <c r="P89" t="s">
        <v>285</v>
      </c>
      <c r="Q89" t="s">
        <v>288</v>
      </c>
      <c r="R89" s="82">
        <v>50</v>
      </c>
      <c r="S89" s="82">
        <v>24.14</v>
      </c>
      <c r="T89" s="82">
        <v>0</v>
      </c>
      <c r="U89" s="82">
        <v>2.5</v>
      </c>
      <c r="V89" s="82">
        <v>3</v>
      </c>
      <c r="W89" s="82">
        <v>5</v>
      </c>
      <c r="X89" s="82">
        <v>9.66</v>
      </c>
      <c r="Y89" s="82">
        <v>50</v>
      </c>
      <c r="Z89" s="82">
        <v>48.16</v>
      </c>
      <c r="AA89" s="82">
        <v>200</v>
      </c>
      <c r="AB89" s="82">
        <v>46.04</v>
      </c>
      <c r="AC89" s="82">
        <v>61.77</v>
      </c>
      <c r="AD89" s="82">
        <v>71.65</v>
      </c>
      <c r="AE89" s="82">
        <v>83.11</v>
      </c>
      <c r="AF89" s="82"/>
      <c r="AG89" s="82">
        <v>879.86</v>
      </c>
      <c r="AH89" s="82">
        <f>SUM(R89:AG89)</f>
        <v>1534.89</v>
      </c>
      <c r="AI89" s="82">
        <f t="shared" si="3"/>
        <v>1534.89</v>
      </c>
    </row>
    <row r="90" spans="1:35" ht="13.5">
      <c r="A90" s="32">
        <v>52</v>
      </c>
      <c r="B90" s="25" t="s">
        <v>23</v>
      </c>
      <c r="C90" s="35" t="s">
        <v>28</v>
      </c>
      <c r="D90" s="64" t="s">
        <v>160</v>
      </c>
      <c r="E90" s="64" t="s">
        <v>264</v>
      </c>
      <c r="F90" s="29">
        <v>1</v>
      </c>
      <c r="G90" s="36"/>
      <c r="H90" s="36"/>
      <c r="I90" s="36"/>
      <c r="J90" s="37">
        <v>1</v>
      </c>
      <c r="K90" s="37"/>
      <c r="O90" s="83" t="s">
        <v>284</v>
      </c>
      <c r="P90" s="83" t="s">
        <v>288</v>
      </c>
      <c r="Q90" s="83" t="s">
        <v>288</v>
      </c>
      <c r="R90" s="82">
        <v>50</v>
      </c>
      <c r="S90" s="82">
        <v>23.36</v>
      </c>
      <c r="T90" s="82">
        <v>0</v>
      </c>
      <c r="U90" s="82">
        <v>2.5</v>
      </c>
      <c r="V90" s="82">
        <v>3</v>
      </c>
      <c r="W90" s="82">
        <v>5</v>
      </c>
      <c r="X90" s="82">
        <v>9.42</v>
      </c>
      <c r="Y90" s="82">
        <v>30</v>
      </c>
      <c r="Z90" s="82">
        <v>59.19</v>
      </c>
      <c r="AA90" s="82">
        <v>195</v>
      </c>
      <c r="AB90" s="82">
        <v>44.01</v>
      </c>
      <c r="AC90" s="82">
        <v>59.04</v>
      </c>
      <c r="AD90" s="82">
        <v>68.49</v>
      </c>
      <c r="AE90" s="82">
        <v>79.45</v>
      </c>
      <c r="AF90" s="82"/>
      <c r="AG90" s="82">
        <v>515.73</v>
      </c>
      <c r="AH90" s="82">
        <f t="shared" si="2"/>
        <v>1144.19</v>
      </c>
      <c r="AI90" s="82">
        <f t="shared" si="3"/>
        <v>1144.19</v>
      </c>
    </row>
    <row r="91" spans="1:35" ht="13.5">
      <c r="A91" s="32">
        <v>53</v>
      </c>
      <c r="B91" s="25" t="s">
        <v>23</v>
      </c>
      <c r="C91" s="35" t="s">
        <v>28</v>
      </c>
      <c r="D91" s="64" t="s">
        <v>160</v>
      </c>
      <c r="E91" s="64"/>
      <c r="F91" s="29">
        <v>1</v>
      </c>
      <c r="G91" s="36"/>
      <c r="H91" s="36"/>
      <c r="I91" s="36"/>
      <c r="J91" s="37">
        <v>1</v>
      </c>
      <c r="K91" s="37"/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/>
      <c r="AG91" s="82">
        <v>0</v>
      </c>
      <c r="AH91" s="82">
        <f t="shared" si="2"/>
        <v>0</v>
      </c>
      <c r="AI91" s="82">
        <f t="shared" si="3"/>
        <v>0</v>
      </c>
    </row>
    <row r="92" spans="1:35" ht="13.5">
      <c r="A92" s="19"/>
      <c r="B92" s="1" t="s">
        <v>158</v>
      </c>
      <c r="C92" s="14"/>
      <c r="D92" s="65"/>
      <c r="E92" s="65"/>
      <c r="F92" s="6"/>
      <c r="G92" s="27"/>
      <c r="H92" s="27"/>
      <c r="I92" s="27"/>
      <c r="J92" s="28"/>
      <c r="K92" s="28"/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/>
      <c r="AG92" s="82">
        <v>0</v>
      </c>
      <c r="AH92" s="82">
        <f t="shared" si="2"/>
        <v>0</v>
      </c>
      <c r="AI92" s="82">
        <f t="shared" si="3"/>
        <v>0</v>
      </c>
    </row>
    <row r="93" spans="1:35" ht="13.5">
      <c r="A93" s="32">
        <v>54</v>
      </c>
      <c r="B93" s="25" t="s">
        <v>23</v>
      </c>
      <c r="C93" s="35" t="s">
        <v>28</v>
      </c>
      <c r="D93" s="64" t="s">
        <v>56</v>
      </c>
      <c r="E93" s="64"/>
      <c r="F93" s="29">
        <v>1</v>
      </c>
      <c r="G93" s="36"/>
      <c r="H93" s="36"/>
      <c r="I93" s="36"/>
      <c r="J93" s="36">
        <v>1</v>
      </c>
      <c r="K93" s="37"/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/>
      <c r="AG93" s="82">
        <v>0</v>
      </c>
      <c r="AH93" s="82">
        <f t="shared" si="2"/>
        <v>0</v>
      </c>
      <c r="AI93" s="82">
        <f t="shared" si="3"/>
        <v>0</v>
      </c>
    </row>
    <row r="94" spans="1:35" ht="13.5">
      <c r="A94" s="19"/>
      <c r="B94" s="1" t="s">
        <v>159</v>
      </c>
      <c r="C94" s="14"/>
      <c r="D94" s="65"/>
      <c r="E94" s="65"/>
      <c r="F94" s="6"/>
      <c r="G94" s="27"/>
      <c r="H94" s="27"/>
      <c r="I94" s="27"/>
      <c r="J94" s="28"/>
      <c r="K94" s="28"/>
      <c r="R94" s="82">
        <v>0</v>
      </c>
      <c r="S94" s="82">
        <v>0</v>
      </c>
      <c r="T94" s="82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/>
      <c r="AG94" s="82">
        <v>0</v>
      </c>
      <c r="AH94" s="82">
        <f t="shared" si="2"/>
        <v>0</v>
      </c>
      <c r="AI94" s="82">
        <f t="shared" si="3"/>
        <v>0</v>
      </c>
    </row>
    <row r="95" spans="1:35" ht="13.5">
      <c r="A95" s="32">
        <v>55</v>
      </c>
      <c r="B95" s="25" t="s">
        <v>144</v>
      </c>
      <c r="C95" s="35" t="s">
        <v>145</v>
      </c>
      <c r="D95" s="64" t="s">
        <v>161</v>
      </c>
      <c r="E95" s="64" t="s">
        <v>253</v>
      </c>
      <c r="F95" s="29">
        <v>1</v>
      </c>
      <c r="G95" s="36"/>
      <c r="H95" s="36">
        <v>1</v>
      </c>
      <c r="I95" s="36"/>
      <c r="J95" s="37"/>
      <c r="K95" s="37"/>
      <c r="O95" s="83" t="s">
        <v>284</v>
      </c>
      <c r="P95" s="83" t="s">
        <v>285</v>
      </c>
      <c r="Q95" s="83" t="s">
        <v>6</v>
      </c>
      <c r="R95" s="82">
        <v>50</v>
      </c>
      <c r="S95" s="82">
        <v>23.82</v>
      </c>
      <c r="T95" s="82"/>
      <c r="U95" s="82">
        <v>2.5</v>
      </c>
      <c r="V95" s="82">
        <v>3</v>
      </c>
      <c r="W95" s="82">
        <v>5</v>
      </c>
      <c r="X95" s="82">
        <v>9.56</v>
      </c>
      <c r="Y95" s="82">
        <v>40</v>
      </c>
      <c r="Z95" s="82">
        <v>58.58</v>
      </c>
      <c r="AA95" s="82">
        <v>190</v>
      </c>
      <c r="AB95" s="82">
        <v>44.68</v>
      </c>
      <c r="AC95" s="82">
        <v>59.95</v>
      </c>
      <c r="AD95" s="82">
        <v>69.54</v>
      </c>
      <c r="AE95" s="82">
        <v>80.67</v>
      </c>
      <c r="AF95" s="82"/>
      <c r="AG95" s="82">
        <v>674.33</v>
      </c>
      <c r="AH95" s="82">
        <f>SUM(R95:AG95)</f>
        <v>1311.63</v>
      </c>
      <c r="AI95" s="82">
        <f t="shared" si="3"/>
        <v>1311.63</v>
      </c>
    </row>
    <row r="96" spans="1:35" ht="13.5">
      <c r="A96" s="32">
        <v>56</v>
      </c>
      <c r="B96" s="25" t="s">
        <v>23</v>
      </c>
      <c r="C96" s="35" t="s">
        <v>28</v>
      </c>
      <c r="D96" s="64" t="s">
        <v>162</v>
      </c>
      <c r="E96" s="64" t="s">
        <v>254</v>
      </c>
      <c r="F96" s="29">
        <v>1</v>
      </c>
      <c r="G96" s="36"/>
      <c r="H96" s="36">
        <v>1</v>
      </c>
      <c r="I96" s="36"/>
      <c r="J96" s="37"/>
      <c r="K96" s="37"/>
      <c r="O96" s="83" t="s">
        <v>284</v>
      </c>
      <c r="P96" s="83" t="s">
        <v>285</v>
      </c>
      <c r="Q96" s="83" t="s">
        <v>9</v>
      </c>
      <c r="R96" s="82">
        <v>50</v>
      </c>
      <c r="S96" s="82">
        <v>23.67</v>
      </c>
      <c r="T96" s="82">
        <v>0</v>
      </c>
      <c r="U96" s="82">
        <v>2.5</v>
      </c>
      <c r="V96" s="82">
        <v>3</v>
      </c>
      <c r="W96" s="82">
        <v>5</v>
      </c>
      <c r="X96" s="82">
        <v>9.51</v>
      </c>
      <c r="Y96" s="82">
        <v>35</v>
      </c>
      <c r="Z96" s="82">
        <v>63.79</v>
      </c>
      <c r="AA96" s="82">
        <v>185</v>
      </c>
      <c r="AB96" s="82">
        <v>44.01</v>
      </c>
      <c r="AC96" s="82">
        <v>59.04</v>
      </c>
      <c r="AD96" s="82">
        <v>68.49</v>
      </c>
      <c r="AE96" s="82">
        <v>79.45</v>
      </c>
      <c r="AF96" s="82"/>
      <c r="AG96" s="82">
        <v>571.54</v>
      </c>
      <c r="AH96" s="82">
        <f>SUM(R96:AG96)</f>
        <v>1200</v>
      </c>
      <c r="AI96" s="82">
        <f t="shared" si="3"/>
        <v>1200</v>
      </c>
    </row>
    <row r="97" spans="1:35" ht="13.5">
      <c r="A97" s="19"/>
      <c r="B97" s="1" t="s">
        <v>163</v>
      </c>
      <c r="C97" s="14"/>
      <c r="D97" s="65"/>
      <c r="E97" s="65"/>
      <c r="F97" s="6"/>
      <c r="G97" s="27"/>
      <c r="H97" s="27"/>
      <c r="I97" s="27"/>
      <c r="J97" s="28"/>
      <c r="K97" s="28"/>
      <c r="R97" s="82">
        <v>0</v>
      </c>
      <c r="S97" s="82">
        <v>0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/>
      <c r="AG97" s="82">
        <v>0</v>
      </c>
      <c r="AH97" s="82">
        <f t="shared" si="2"/>
        <v>0</v>
      </c>
      <c r="AI97" s="82">
        <f t="shared" si="3"/>
        <v>0</v>
      </c>
    </row>
    <row r="98" spans="1:35" ht="13.5">
      <c r="A98" s="32">
        <v>57</v>
      </c>
      <c r="B98" s="25" t="s">
        <v>164</v>
      </c>
      <c r="C98" s="35" t="s">
        <v>165</v>
      </c>
      <c r="D98" s="64" t="s">
        <v>72</v>
      </c>
      <c r="E98" s="64"/>
      <c r="F98" s="29">
        <v>1</v>
      </c>
      <c r="G98" s="36"/>
      <c r="H98" s="36"/>
      <c r="I98" s="36"/>
      <c r="J98" s="37">
        <v>1</v>
      </c>
      <c r="K98" s="37"/>
      <c r="R98" s="82">
        <v>0</v>
      </c>
      <c r="S98" s="82">
        <v>0</v>
      </c>
      <c r="T98" s="82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/>
      <c r="AG98" s="82">
        <v>0</v>
      </c>
      <c r="AH98" s="82">
        <f t="shared" si="2"/>
        <v>0</v>
      </c>
      <c r="AI98" s="82">
        <f t="shared" si="3"/>
        <v>0</v>
      </c>
    </row>
    <row r="99" spans="1:35" ht="13.5">
      <c r="A99" s="4"/>
      <c r="B99" s="5" t="s">
        <v>43</v>
      </c>
      <c r="C99" s="16"/>
      <c r="D99" s="65"/>
      <c r="E99" s="65"/>
      <c r="F99" s="6"/>
      <c r="G99" s="27"/>
      <c r="H99" s="27"/>
      <c r="I99" s="27"/>
      <c r="J99" s="28"/>
      <c r="K99" s="28"/>
      <c r="R99" s="82">
        <v>0</v>
      </c>
      <c r="S99" s="82">
        <v>0</v>
      </c>
      <c r="T99" s="82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/>
      <c r="AG99" s="82">
        <v>0</v>
      </c>
      <c r="AH99" s="82">
        <f t="shared" si="2"/>
        <v>0</v>
      </c>
      <c r="AI99" s="82">
        <f t="shared" si="3"/>
        <v>0</v>
      </c>
    </row>
    <row r="100" spans="1:35" ht="13.5">
      <c r="A100" s="4"/>
      <c r="B100" s="5" t="s">
        <v>166</v>
      </c>
      <c r="C100" s="15"/>
      <c r="D100" s="65"/>
      <c r="E100" s="65"/>
      <c r="F100" s="6"/>
      <c r="G100" s="27"/>
      <c r="H100" s="27"/>
      <c r="I100" s="27"/>
      <c r="J100" s="28"/>
      <c r="K100" s="28"/>
      <c r="R100" s="82">
        <v>0</v>
      </c>
      <c r="S100" s="82">
        <v>0</v>
      </c>
      <c r="T100" s="82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/>
      <c r="AG100" s="82">
        <v>0</v>
      </c>
      <c r="AH100" s="82">
        <f t="shared" si="2"/>
        <v>0</v>
      </c>
      <c r="AI100" s="82">
        <f t="shared" si="3"/>
        <v>0</v>
      </c>
    </row>
    <row r="101" spans="1:35" s="91" customFormat="1" ht="13.5">
      <c r="A101" s="97">
        <v>58</v>
      </c>
      <c r="B101" s="101" t="s">
        <v>173</v>
      </c>
      <c r="C101" s="95" t="s">
        <v>25</v>
      </c>
      <c r="D101" s="96" t="s">
        <v>187</v>
      </c>
      <c r="E101" s="96"/>
      <c r="F101" s="97">
        <v>1</v>
      </c>
      <c r="G101" s="98"/>
      <c r="H101" s="98"/>
      <c r="I101" s="98"/>
      <c r="J101" s="98"/>
      <c r="K101" s="98">
        <v>1</v>
      </c>
      <c r="O101" s="99" t="s">
        <v>283</v>
      </c>
      <c r="P101" s="91">
        <v>3</v>
      </c>
      <c r="Q101" s="92"/>
      <c r="R101" s="82">
        <v>50</v>
      </c>
      <c r="S101" s="82">
        <v>38.45</v>
      </c>
      <c r="T101" s="82">
        <v>114.08</v>
      </c>
      <c r="U101" s="82">
        <v>2.5</v>
      </c>
      <c r="V101" s="82">
        <v>3</v>
      </c>
      <c r="W101" s="82">
        <v>5</v>
      </c>
      <c r="X101" s="82">
        <v>16.28</v>
      </c>
      <c r="Y101" s="82">
        <v>30</v>
      </c>
      <c r="Z101" s="82">
        <v>0</v>
      </c>
      <c r="AA101" s="82">
        <v>370</v>
      </c>
      <c r="AB101" s="82">
        <v>84.88</v>
      </c>
      <c r="AC101" s="82">
        <v>113.88</v>
      </c>
      <c r="AD101" s="82">
        <v>132.1</v>
      </c>
      <c r="AE101" s="82">
        <v>153.24</v>
      </c>
      <c r="AF101" s="82"/>
      <c r="AG101" s="82">
        <v>840.08</v>
      </c>
      <c r="AH101" s="82">
        <f t="shared" si="2"/>
        <v>1953.4899999999998</v>
      </c>
      <c r="AI101" s="82">
        <f t="shared" si="3"/>
        <v>1953.4899999999998</v>
      </c>
    </row>
    <row r="102" spans="1:35" ht="13.5">
      <c r="A102" s="29">
        <v>59</v>
      </c>
      <c r="B102" s="25" t="s">
        <v>23</v>
      </c>
      <c r="C102" s="35" t="s">
        <v>28</v>
      </c>
      <c r="D102" s="64" t="s">
        <v>44</v>
      </c>
      <c r="E102" s="64"/>
      <c r="F102" s="29">
        <v>1</v>
      </c>
      <c r="G102" s="36"/>
      <c r="H102" s="36"/>
      <c r="I102" s="36"/>
      <c r="J102" s="36">
        <v>1</v>
      </c>
      <c r="K102" s="36"/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/>
      <c r="AG102" s="82">
        <v>0</v>
      </c>
      <c r="AH102" s="82">
        <f t="shared" si="2"/>
        <v>0</v>
      </c>
      <c r="AI102" s="82">
        <f t="shared" si="3"/>
        <v>0</v>
      </c>
    </row>
    <row r="103" spans="1:35" ht="13.5">
      <c r="A103" s="6"/>
      <c r="B103" s="7" t="s">
        <v>45</v>
      </c>
      <c r="C103" s="15"/>
      <c r="D103" s="66"/>
      <c r="E103" s="66"/>
      <c r="F103" s="6"/>
      <c r="G103" s="27"/>
      <c r="H103" s="27"/>
      <c r="I103" s="27"/>
      <c r="J103" s="27"/>
      <c r="K103" s="27"/>
      <c r="R103" s="82">
        <v>0</v>
      </c>
      <c r="S103" s="82">
        <v>0</v>
      </c>
      <c r="T103" s="82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/>
      <c r="AG103" s="82">
        <v>0</v>
      </c>
      <c r="AH103" s="82">
        <f t="shared" si="2"/>
        <v>0</v>
      </c>
      <c r="AI103" s="82">
        <f t="shared" si="3"/>
        <v>0</v>
      </c>
    </row>
    <row r="104" spans="1:35" ht="13.5">
      <c r="A104" s="29">
        <v>60</v>
      </c>
      <c r="B104" s="39" t="s">
        <v>48</v>
      </c>
      <c r="C104" s="35" t="s">
        <v>49</v>
      </c>
      <c r="D104" s="64" t="s">
        <v>167</v>
      </c>
      <c r="E104" s="64"/>
      <c r="F104" s="29">
        <v>1</v>
      </c>
      <c r="G104" s="36"/>
      <c r="H104" s="36"/>
      <c r="I104" s="36"/>
      <c r="J104" s="37">
        <v>1</v>
      </c>
      <c r="K104" s="37"/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/>
      <c r="AG104" s="82">
        <v>0</v>
      </c>
      <c r="AH104" s="82">
        <f t="shared" si="2"/>
        <v>0</v>
      </c>
      <c r="AI104" s="82">
        <f t="shared" si="3"/>
        <v>0</v>
      </c>
    </row>
    <row r="105" spans="1:35" ht="13.5">
      <c r="A105" s="29">
        <v>61</v>
      </c>
      <c r="B105" s="25" t="s">
        <v>23</v>
      </c>
      <c r="C105" s="35" t="s">
        <v>28</v>
      </c>
      <c r="D105" s="64" t="s">
        <v>168</v>
      </c>
      <c r="E105" s="64"/>
      <c r="F105" s="29">
        <v>1</v>
      </c>
      <c r="G105" s="36"/>
      <c r="H105" s="36"/>
      <c r="I105" s="36"/>
      <c r="J105" s="37">
        <v>1</v>
      </c>
      <c r="K105" s="37"/>
      <c r="R105" s="82">
        <v>0</v>
      </c>
      <c r="S105" s="82">
        <v>0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/>
      <c r="AG105" s="82">
        <v>0</v>
      </c>
      <c r="AH105" s="82">
        <f t="shared" si="2"/>
        <v>0</v>
      </c>
      <c r="AI105" s="82">
        <f t="shared" si="3"/>
        <v>0</v>
      </c>
    </row>
    <row r="106" spans="1:35" ht="13.5">
      <c r="A106" s="6"/>
      <c r="B106" s="7" t="s">
        <v>169</v>
      </c>
      <c r="C106" s="14"/>
      <c r="D106" s="65"/>
      <c r="E106" s="65"/>
      <c r="F106" s="6"/>
      <c r="G106" s="27"/>
      <c r="H106" s="27"/>
      <c r="I106" s="27"/>
      <c r="J106" s="28"/>
      <c r="K106" s="28"/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/>
      <c r="AG106" s="82">
        <v>0</v>
      </c>
      <c r="AH106" s="82">
        <f t="shared" si="2"/>
        <v>0</v>
      </c>
      <c r="AI106" s="82">
        <f t="shared" si="3"/>
        <v>0</v>
      </c>
    </row>
    <row r="107" spans="1:35" ht="13.5">
      <c r="A107" s="29">
        <v>62</v>
      </c>
      <c r="B107" s="39" t="s">
        <v>50</v>
      </c>
      <c r="C107" s="35" t="s">
        <v>51</v>
      </c>
      <c r="D107" s="64" t="s">
        <v>52</v>
      </c>
      <c r="E107" s="64"/>
      <c r="F107" s="29">
        <v>1</v>
      </c>
      <c r="G107" s="36"/>
      <c r="H107" s="36"/>
      <c r="I107" s="36"/>
      <c r="J107" s="37">
        <v>1</v>
      </c>
      <c r="K107" s="37"/>
      <c r="R107" s="82">
        <v>0</v>
      </c>
      <c r="S107" s="82">
        <v>0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/>
      <c r="AG107" s="82">
        <v>0</v>
      </c>
      <c r="AH107" s="82">
        <f t="shared" si="2"/>
        <v>0</v>
      </c>
      <c r="AI107" s="82">
        <f t="shared" si="3"/>
        <v>0</v>
      </c>
    </row>
    <row r="108" spans="1:35" ht="13.5">
      <c r="A108" s="6"/>
      <c r="B108" s="7" t="s">
        <v>170</v>
      </c>
      <c r="C108" s="14"/>
      <c r="D108" s="65"/>
      <c r="E108" s="65"/>
      <c r="F108" s="6"/>
      <c r="G108" s="27"/>
      <c r="H108" s="27"/>
      <c r="I108" s="27"/>
      <c r="J108" s="28"/>
      <c r="K108" s="28"/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/>
      <c r="AG108" s="82">
        <v>0</v>
      </c>
      <c r="AH108" s="82">
        <f t="shared" si="2"/>
        <v>0</v>
      </c>
      <c r="AI108" s="82">
        <f t="shared" si="3"/>
        <v>0</v>
      </c>
    </row>
    <row r="109" spans="1:35" ht="13.5">
      <c r="A109" s="29">
        <v>63</v>
      </c>
      <c r="B109" s="39" t="s">
        <v>53</v>
      </c>
      <c r="C109" s="35" t="s">
        <v>54</v>
      </c>
      <c r="D109" s="64" t="s">
        <v>171</v>
      </c>
      <c r="E109" s="64"/>
      <c r="F109" s="29">
        <v>1</v>
      </c>
      <c r="G109" s="36"/>
      <c r="H109" s="36"/>
      <c r="I109" s="36"/>
      <c r="J109" s="37">
        <v>1</v>
      </c>
      <c r="K109" s="37"/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/>
      <c r="AG109" s="82">
        <v>0</v>
      </c>
      <c r="AH109" s="82">
        <f t="shared" si="2"/>
        <v>0</v>
      </c>
      <c r="AI109" s="82">
        <f t="shared" si="3"/>
        <v>0</v>
      </c>
    </row>
    <row r="110" spans="1:35" ht="13.5">
      <c r="A110" s="6"/>
      <c r="B110" s="2" t="s">
        <v>172</v>
      </c>
      <c r="C110" s="14"/>
      <c r="D110" s="65"/>
      <c r="E110" s="65"/>
      <c r="F110" s="6"/>
      <c r="G110" s="27"/>
      <c r="H110" s="27"/>
      <c r="I110" s="27"/>
      <c r="J110" s="28"/>
      <c r="K110" s="28"/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/>
      <c r="AG110" s="82">
        <v>0</v>
      </c>
      <c r="AH110" s="82">
        <f t="shared" si="2"/>
        <v>0</v>
      </c>
      <c r="AI110" s="82">
        <f t="shared" si="3"/>
        <v>0</v>
      </c>
    </row>
    <row r="111" spans="1:35" ht="13.5">
      <c r="A111" s="6"/>
      <c r="B111" s="1" t="s">
        <v>81</v>
      </c>
      <c r="C111" s="14"/>
      <c r="D111" s="65"/>
      <c r="E111" s="65"/>
      <c r="F111" s="6"/>
      <c r="G111" s="27"/>
      <c r="H111" s="27"/>
      <c r="I111" s="27"/>
      <c r="J111" s="28"/>
      <c r="K111" s="28"/>
      <c r="R111" s="82">
        <v>0</v>
      </c>
      <c r="S111" s="82">
        <v>0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/>
      <c r="AG111" s="82">
        <v>0</v>
      </c>
      <c r="AH111" s="82">
        <f t="shared" si="2"/>
        <v>0</v>
      </c>
      <c r="AI111" s="82">
        <f t="shared" si="3"/>
        <v>0</v>
      </c>
    </row>
    <row r="112" spans="1:35" ht="13.5">
      <c r="A112" s="29">
        <v>64</v>
      </c>
      <c r="B112" s="39" t="s">
        <v>173</v>
      </c>
      <c r="C112" s="35" t="s">
        <v>25</v>
      </c>
      <c r="D112" s="64" t="s">
        <v>97</v>
      </c>
      <c r="E112" s="64"/>
      <c r="F112" s="29">
        <v>1</v>
      </c>
      <c r="G112" s="36"/>
      <c r="H112" s="36"/>
      <c r="I112" s="36"/>
      <c r="J112" s="37">
        <v>1</v>
      </c>
      <c r="K112" s="37"/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82">
        <v>0</v>
      </c>
      <c r="AD112" s="82">
        <v>0</v>
      </c>
      <c r="AE112" s="82">
        <v>0</v>
      </c>
      <c r="AF112" s="82"/>
      <c r="AG112" s="82">
        <v>0</v>
      </c>
      <c r="AH112" s="82">
        <f t="shared" si="2"/>
        <v>0</v>
      </c>
      <c r="AI112" s="82">
        <f t="shared" si="3"/>
        <v>0</v>
      </c>
    </row>
    <row r="113" spans="1:35" ht="13.5">
      <c r="A113" s="29">
        <v>65</v>
      </c>
      <c r="B113" s="25" t="s">
        <v>82</v>
      </c>
      <c r="C113" s="35" t="s">
        <v>83</v>
      </c>
      <c r="D113" s="64" t="s">
        <v>174</v>
      </c>
      <c r="E113" s="64"/>
      <c r="F113" s="29">
        <v>1</v>
      </c>
      <c r="G113" s="36"/>
      <c r="H113" s="36"/>
      <c r="I113" s="36"/>
      <c r="J113" s="37">
        <v>1</v>
      </c>
      <c r="K113" s="37"/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82">
        <v>0</v>
      </c>
      <c r="AD113" s="82">
        <v>0</v>
      </c>
      <c r="AE113" s="82">
        <v>0</v>
      </c>
      <c r="AF113" s="82"/>
      <c r="AG113" s="82">
        <v>0</v>
      </c>
      <c r="AH113" s="82">
        <f t="shared" si="2"/>
        <v>0</v>
      </c>
      <c r="AI113" s="82">
        <f t="shared" si="3"/>
        <v>0</v>
      </c>
    </row>
    <row r="114" spans="1:35" ht="13.5">
      <c r="A114" s="6"/>
      <c r="B114" s="1" t="s">
        <v>175</v>
      </c>
      <c r="C114" s="14"/>
      <c r="D114" s="65"/>
      <c r="E114" s="65"/>
      <c r="F114" s="6"/>
      <c r="G114" s="27"/>
      <c r="H114" s="27"/>
      <c r="I114" s="27"/>
      <c r="J114" s="28"/>
      <c r="K114" s="28"/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82">
        <v>0</v>
      </c>
      <c r="AD114" s="82">
        <v>0</v>
      </c>
      <c r="AE114" s="82">
        <v>0</v>
      </c>
      <c r="AF114" s="82"/>
      <c r="AG114" s="82">
        <v>0</v>
      </c>
      <c r="AH114" s="82">
        <f t="shared" si="2"/>
        <v>0</v>
      </c>
      <c r="AI114" s="82">
        <f t="shared" si="3"/>
        <v>0</v>
      </c>
    </row>
    <row r="115" spans="1:35" ht="13.5">
      <c r="A115" s="29">
        <v>66</v>
      </c>
      <c r="B115" s="25" t="s">
        <v>144</v>
      </c>
      <c r="C115" s="35" t="s">
        <v>145</v>
      </c>
      <c r="D115" s="64" t="s">
        <v>176</v>
      </c>
      <c r="E115" s="64" t="s">
        <v>261</v>
      </c>
      <c r="F115" s="29">
        <v>1</v>
      </c>
      <c r="G115" s="36">
        <v>1</v>
      </c>
      <c r="H115" s="36"/>
      <c r="I115" s="36"/>
      <c r="J115" s="37"/>
      <c r="K115" s="37"/>
      <c r="O115" s="83" t="s">
        <v>284</v>
      </c>
      <c r="P115" s="83" t="s">
        <v>285</v>
      </c>
      <c r="Q115" s="83" t="s">
        <v>9</v>
      </c>
      <c r="R115" s="82">
        <v>50</v>
      </c>
      <c r="S115" s="82">
        <v>23.67</v>
      </c>
      <c r="T115" s="82">
        <v>0</v>
      </c>
      <c r="U115" s="82">
        <v>2.5</v>
      </c>
      <c r="V115" s="82">
        <v>3</v>
      </c>
      <c r="W115" s="82">
        <v>5</v>
      </c>
      <c r="X115" s="82">
        <v>9.51</v>
      </c>
      <c r="Y115" s="82">
        <v>35</v>
      </c>
      <c r="Z115" s="82">
        <v>63.79</v>
      </c>
      <c r="AA115" s="82">
        <v>185</v>
      </c>
      <c r="AB115" s="82">
        <v>44.01</v>
      </c>
      <c r="AC115" s="82">
        <v>59.04</v>
      </c>
      <c r="AD115" s="82">
        <v>68.49</v>
      </c>
      <c r="AE115" s="82">
        <v>79.45</v>
      </c>
      <c r="AF115" s="82"/>
      <c r="AG115" s="82">
        <v>571.54</v>
      </c>
      <c r="AH115" s="82">
        <f t="shared" si="2"/>
        <v>1200</v>
      </c>
      <c r="AI115" s="82">
        <f t="shared" si="3"/>
        <v>1200</v>
      </c>
    </row>
    <row r="116" spans="1:35" ht="13.5">
      <c r="A116" s="6"/>
      <c r="B116" s="1" t="s">
        <v>177</v>
      </c>
      <c r="C116" s="14"/>
      <c r="D116" s="65"/>
      <c r="E116" s="65"/>
      <c r="F116" s="6"/>
      <c r="G116" s="27"/>
      <c r="H116" s="27"/>
      <c r="I116" s="27"/>
      <c r="J116" s="28"/>
      <c r="K116" s="28"/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/>
      <c r="AG116" s="82">
        <v>0</v>
      </c>
      <c r="AH116" s="82">
        <f t="shared" si="2"/>
        <v>0</v>
      </c>
      <c r="AI116" s="82">
        <f t="shared" si="3"/>
        <v>0</v>
      </c>
    </row>
    <row r="117" spans="1:35" ht="13.5">
      <c r="A117" s="29">
        <v>67</v>
      </c>
      <c r="B117" s="39" t="s">
        <v>23</v>
      </c>
      <c r="C117" s="35" t="s">
        <v>28</v>
      </c>
      <c r="D117" s="64" t="s">
        <v>84</v>
      </c>
      <c r="E117" s="64"/>
      <c r="F117" s="29">
        <v>1</v>
      </c>
      <c r="G117" s="36"/>
      <c r="H117" s="36"/>
      <c r="I117" s="36"/>
      <c r="J117" s="37">
        <v>1</v>
      </c>
      <c r="K117" s="37"/>
      <c r="R117" s="82">
        <v>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/>
      <c r="AG117" s="82">
        <v>0</v>
      </c>
      <c r="AH117" s="82">
        <f t="shared" si="2"/>
        <v>0</v>
      </c>
      <c r="AI117" s="82">
        <f t="shared" si="3"/>
        <v>0</v>
      </c>
    </row>
    <row r="118" spans="1:35" ht="13.5">
      <c r="A118" s="6"/>
      <c r="B118" s="7" t="s">
        <v>178</v>
      </c>
      <c r="C118" s="14"/>
      <c r="D118" s="65"/>
      <c r="E118" s="65"/>
      <c r="F118" s="6"/>
      <c r="G118" s="27"/>
      <c r="H118" s="27"/>
      <c r="I118" s="27"/>
      <c r="J118" s="28"/>
      <c r="K118" s="28"/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/>
      <c r="AG118" s="82">
        <v>0</v>
      </c>
      <c r="AH118" s="82">
        <f t="shared" si="2"/>
        <v>0</v>
      </c>
      <c r="AI118" s="82">
        <f t="shared" si="3"/>
        <v>0</v>
      </c>
    </row>
    <row r="119" spans="1:35" ht="13.5">
      <c r="A119" s="29">
        <v>68</v>
      </c>
      <c r="B119" s="39" t="s">
        <v>23</v>
      </c>
      <c r="C119" s="35" t="s">
        <v>28</v>
      </c>
      <c r="D119" s="64" t="s">
        <v>85</v>
      </c>
      <c r="E119" s="64"/>
      <c r="F119" s="29">
        <v>1</v>
      </c>
      <c r="G119" s="36"/>
      <c r="H119" s="36"/>
      <c r="I119" s="36"/>
      <c r="J119" s="37">
        <v>1</v>
      </c>
      <c r="K119" s="37"/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/>
      <c r="AG119" s="82">
        <v>0</v>
      </c>
      <c r="AH119" s="82">
        <f t="shared" si="2"/>
        <v>0</v>
      </c>
      <c r="AI119" s="82">
        <f t="shared" si="3"/>
        <v>0</v>
      </c>
    </row>
    <row r="120" spans="1:35" ht="13.5">
      <c r="A120" s="29">
        <v>69</v>
      </c>
      <c r="B120" s="25" t="s">
        <v>86</v>
      </c>
      <c r="C120" s="35" t="s">
        <v>87</v>
      </c>
      <c r="D120" s="64" t="s">
        <v>88</v>
      </c>
      <c r="E120" s="64" t="s">
        <v>245</v>
      </c>
      <c r="F120" s="29">
        <v>1</v>
      </c>
      <c r="G120" s="36">
        <v>1</v>
      </c>
      <c r="H120" s="36"/>
      <c r="I120" s="36"/>
      <c r="J120" s="37"/>
      <c r="K120" s="37"/>
      <c r="O120" s="83" t="s">
        <v>284</v>
      </c>
      <c r="P120" s="83" t="s">
        <v>288</v>
      </c>
      <c r="Q120" s="83" t="s">
        <v>288</v>
      </c>
      <c r="R120" s="82">
        <v>50</v>
      </c>
      <c r="S120" s="82">
        <v>23.36</v>
      </c>
      <c r="T120" s="82">
        <v>0</v>
      </c>
      <c r="U120" s="82">
        <v>2.5</v>
      </c>
      <c r="V120" s="82">
        <v>3</v>
      </c>
      <c r="W120" s="82">
        <v>5</v>
      </c>
      <c r="X120" s="82">
        <v>9.42</v>
      </c>
      <c r="Y120" s="82">
        <v>30</v>
      </c>
      <c r="Z120" s="82">
        <v>59.19</v>
      </c>
      <c r="AA120" s="82">
        <v>195</v>
      </c>
      <c r="AB120" s="82">
        <v>44.01</v>
      </c>
      <c r="AC120" s="82">
        <v>59.04</v>
      </c>
      <c r="AD120" s="82">
        <v>68.49</v>
      </c>
      <c r="AE120" s="82">
        <v>79.45</v>
      </c>
      <c r="AF120" s="82"/>
      <c r="AG120" s="82">
        <v>515.73</v>
      </c>
      <c r="AH120" s="82">
        <f>SUM(R120:AG120)</f>
        <v>1144.19</v>
      </c>
      <c r="AI120" s="82">
        <f t="shared" si="3"/>
        <v>1144.19</v>
      </c>
    </row>
    <row r="121" spans="1:35" ht="13.5">
      <c r="A121" s="29">
        <v>70</v>
      </c>
      <c r="B121" s="25" t="s">
        <v>86</v>
      </c>
      <c r="C121" s="35" t="s">
        <v>87</v>
      </c>
      <c r="D121" s="64" t="s">
        <v>89</v>
      </c>
      <c r="E121" s="64" t="s">
        <v>256</v>
      </c>
      <c r="F121" s="29">
        <v>1</v>
      </c>
      <c r="G121" s="36"/>
      <c r="H121" s="36">
        <v>1</v>
      </c>
      <c r="I121" s="36"/>
      <c r="J121" s="37"/>
      <c r="K121" s="37"/>
      <c r="O121" s="83" t="s">
        <v>284</v>
      </c>
      <c r="P121" s="83" t="s">
        <v>288</v>
      </c>
      <c r="Q121" s="83" t="s">
        <v>6</v>
      </c>
      <c r="R121" s="82">
        <v>50</v>
      </c>
      <c r="S121" s="82">
        <v>23.19</v>
      </c>
      <c r="T121" s="82">
        <v>0</v>
      </c>
      <c r="U121" s="82">
        <v>2.5</v>
      </c>
      <c r="V121" s="82">
        <v>3</v>
      </c>
      <c r="W121" s="82">
        <v>5</v>
      </c>
      <c r="X121" s="82">
        <v>9.37</v>
      </c>
      <c r="Y121" s="82">
        <v>30</v>
      </c>
      <c r="Z121" s="82">
        <v>59.43</v>
      </c>
      <c r="AA121" s="82">
        <v>185</v>
      </c>
      <c r="AB121" s="82">
        <v>42.65</v>
      </c>
      <c r="AC121" s="82">
        <v>57.22</v>
      </c>
      <c r="AD121" s="82">
        <v>66.38</v>
      </c>
      <c r="AE121" s="82">
        <v>77</v>
      </c>
      <c r="AF121" s="82"/>
      <c r="AG121" s="82">
        <v>170.66</v>
      </c>
      <c r="AH121" s="82">
        <f t="shared" si="2"/>
        <v>781.4</v>
      </c>
      <c r="AI121" s="82">
        <f t="shared" si="3"/>
        <v>781.4</v>
      </c>
    </row>
    <row r="122" spans="1:35" ht="13.5">
      <c r="A122" s="29">
        <v>71</v>
      </c>
      <c r="B122" s="25" t="s">
        <v>86</v>
      </c>
      <c r="C122" s="35" t="s">
        <v>87</v>
      </c>
      <c r="D122" s="64" t="s">
        <v>90</v>
      </c>
      <c r="E122" s="64" t="s">
        <v>255</v>
      </c>
      <c r="F122" s="29">
        <v>1</v>
      </c>
      <c r="G122" s="36"/>
      <c r="H122" s="36">
        <v>1</v>
      </c>
      <c r="I122" s="36"/>
      <c r="J122" s="37"/>
      <c r="K122" s="37"/>
      <c r="O122" s="83" t="s">
        <v>284</v>
      </c>
      <c r="P122" s="83" t="s">
        <v>288</v>
      </c>
      <c r="Q122" s="83" t="s">
        <v>288</v>
      </c>
      <c r="R122" s="82">
        <v>50</v>
      </c>
      <c r="S122" s="82">
        <v>23.36</v>
      </c>
      <c r="T122" s="82">
        <v>0</v>
      </c>
      <c r="U122" s="82">
        <v>2.5</v>
      </c>
      <c r="V122" s="82">
        <v>3</v>
      </c>
      <c r="W122" s="82">
        <v>5</v>
      </c>
      <c r="X122" s="82">
        <v>9.42</v>
      </c>
      <c r="Y122" s="82">
        <v>30</v>
      </c>
      <c r="Z122" s="82">
        <v>59.19</v>
      </c>
      <c r="AA122" s="82">
        <v>195</v>
      </c>
      <c r="AB122" s="82">
        <v>44.01</v>
      </c>
      <c r="AC122" s="82">
        <v>59.04</v>
      </c>
      <c r="AD122" s="82">
        <v>68.49</v>
      </c>
      <c r="AE122" s="82">
        <v>79.45</v>
      </c>
      <c r="AF122" s="82"/>
      <c r="AG122" s="82">
        <v>515.73</v>
      </c>
      <c r="AH122" s="82">
        <f t="shared" si="2"/>
        <v>1144.19</v>
      </c>
      <c r="AI122" s="82">
        <f t="shared" si="3"/>
        <v>1144.19</v>
      </c>
    </row>
    <row r="123" spans="1:35" ht="13.5">
      <c r="A123" s="29">
        <v>72</v>
      </c>
      <c r="B123" s="25" t="s">
        <v>86</v>
      </c>
      <c r="C123" s="35" t="s">
        <v>87</v>
      </c>
      <c r="D123" s="64" t="s">
        <v>90</v>
      </c>
      <c r="E123" s="64"/>
      <c r="F123" s="29">
        <v>1</v>
      </c>
      <c r="G123" s="36"/>
      <c r="H123" s="36">
        <v>1</v>
      </c>
      <c r="I123" s="36"/>
      <c r="J123" s="37"/>
      <c r="K123" s="37"/>
      <c r="R123" s="82">
        <v>0</v>
      </c>
      <c r="S123" s="82">
        <v>0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/>
      <c r="AG123" s="82">
        <v>0</v>
      </c>
      <c r="AH123" s="82">
        <f t="shared" si="2"/>
        <v>0</v>
      </c>
      <c r="AI123" s="82">
        <f t="shared" si="3"/>
        <v>0</v>
      </c>
    </row>
    <row r="124" spans="1:35" ht="13.5">
      <c r="A124" s="29">
        <v>73</v>
      </c>
      <c r="B124" s="25" t="s">
        <v>86</v>
      </c>
      <c r="C124" s="35" t="s">
        <v>87</v>
      </c>
      <c r="D124" s="64" t="s">
        <v>90</v>
      </c>
      <c r="E124" s="64" t="s">
        <v>257</v>
      </c>
      <c r="F124" s="29">
        <v>1</v>
      </c>
      <c r="G124" s="36"/>
      <c r="H124" s="36"/>
      <c r="I124" s="36"/>
      <c r="J124" s="37">
        <v>1</v>
      </c>
      <c r="K124" s="37"/>
      <c r="O124" s="83" t="s">
        <v>284</v>
      </c>
      <c r="P124" s="83" t="s">
        <v>288</v>
      </c>
      <c r="Q124" s="83" t="s">
        <v>6</v>
      </c>
      <c r="R124" s="82">
        <v>50</v>
      </c>
      <c r="S124" s="82">
        <v>23.19</v>
      </c>
      <c r="T124" s="82">
        <v>0</v>
      </c>
      <c r="U124" s="82">
        <v>2.5</v>
      </c>
      <c r="V124" s="82">
        <v>3</v>
      </c>
      <c r="W124" s="82">
        <v>5</v>
      </c>
      <c r="X124" s="82">
        <v>9.37</v>
      </c>
      <c r="Y124" s="82">
        <v>30</v>
      </c>
      <c r="Z124" s="82">
        <v>59.43</v>
      </c>
      <c r="AA124" s="82">
        <v>185</v>
      </c>
      <c r="AB124" s="82">
        <v>42.65</v>
      </c>
      <c r="AC124" s="82">
        <v>57.22</v>
      </c>
      <c r="AD124" s="82">
        <v>66.38</v>
      </c>
      <c r="AE124" s="82">
        <v>77</v>
      </c>
      <c r="AF124" s="82"/>
      <c r="AG124" s="82">
        <v>170.66</v>
      </c>
      <c r="AH124" s="82">
        <f>SUM(R124:AG124)</f>
        <v>781.4</v>
      </c>
      <c r="AI124" s="82">
        <f t="shared" si="3"/>
        <v>781.4</v>
      </c>
    </row>
    <row r="125" spans="1:35" ht="15" customHeight="1">
      <c r="A125" s="29">
        <v>74</v>
      </c>
      <c r="B125" s="25" t="s">
        <v>86</v>
      </c>
      <c r="C125" s="35" t="s">
        <v>87</v>
      </c>
      <c r="D125" s="64" t="s">
        <v>90</v>
      </c>
      <c r="E125" s="64" t="s">
        <v>258</v>
      </c>
      <c r="F125" s="29">
        <v>1</v>
      </c>
      <c r="G125" s="36"/>
      <c r="H125" s="36"/>
      <c r="I125" s="36"/>
      <c r="J125" s="37">
        <v>1</v>
      </c>
      <c r="K125" s="37"/>
      <c r="O125" s="83" t="s">
        <v>284</v>
      </c>
      <c r="P125" s="83" t="s">
        <v>288</v>
      </c>
      <c r="Q125" s="83" t="s">
        <v>6</v>
      </c>
      <c r="R125" s="82">
        <v>50</v>
      </c>
      <c r="S125" s="82">
        <v>23.19</v>
      </c>
      <c r="T125" s="82">
        <v>0</v>
      </c>
      <c r="U125" s="82">
        <v>2.5</v>
      </c>
      <c r="V125" s="82">
        <v>3</v>
      </c>
      <c r="W125" s="82">
        <v>5</v>
      </c>
      <c r="X125" s="82">
        <v>9.37</v>
      </c>
      <c r="Y125" s="82">
        <v>30</v>
      </c>
      <c r="Z125" s="82">
        <v>59.43</v>
      </c>
      <c r="AA125" s="82">
        <v>185</v>
      </c>
      <c r="AB125" s="82">
        <v>42.65</v>
      </c>
      <c r="AC125" s="82">
        <v>57.22</v>
      </c>
      <c r="AD125" s="82">
        <v>66.38</v>
      </c>
      <c r="AE125" s="82">
        <v>77</v>
      </c>
      <c r="AF125" s="82"/>
      <c r="AG125" s="82">
        <v>170.66</v>
      </c>
      <c r="AH125" s="82">
        <f>SUM(R125:AG125)</f>
        <v>781.4</v>
      </c>
      <c r="AI125" s="82">
        <f t="shared" si="3"/>
        <v>781.4</v>
      </c>
    </row>
    <row r="126" spans="1:35" ht="15" customHeight="1">
      <c r="A126" s="6"/>
      <c r="B126" s="58" t="s">
        <v>179</v>
      </c>
      <c r="C126" s="14"/>
      <c r="D126" s="65"/>
      <c r="E126" s="65"/>
      <c r="F126" s="6"/>
      <c r="G126" s="27"/>
      <c r="H126" s="27"/>
      <c r="I126" s="27"/>
      <c r="J126" s="28"/>
      <c r="K126" s="28"/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/>
      <c r="AG126" s="82">
        <v>0</v>
      </c>
      <c r="AH126" s="82">
        <f t="shared" si="2"/>
        <v>0</v>
      </c>
      <c r="AI126" s="82">
        <f t="shared" si="3"/>
        <v>0</v>
      </c>
    </row>
    <row r="127" spans="1:35" ht="15" customHeight="1">
      <c r="A127" s="29">
        <v>75</v>
      </c>
      <c r="B127" s="25" t="s">
        <v>86</v>
      </c>
      <c r="C127" s="35" t="s">
        <v>87</v>
      </c>
      <c r="D127" s="64" t="s">
        <v>94</v>
      </c>
      <c r="E127" s="64"/>
      <c r="F127" s="29">
        <v>1</v>
      </c>
      <c r="G127" s="36"/>
      <c r="H127" s="36"/>
      <c r="I127" s="36"/>
      <c r="J127" s="37">
        <v>1</v>
      </c>
      <c r="K127" s="37"/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/>
      <c r="AG127" s="82">
        <v>0</v>
      </c>
      <c r="AH127" s="82">
        <f t="shared" si="2"/>
        <v>0</v>
      </c>
      <c r="AI127" s="82">
        <f t="shared" si="3"/>
        <v>0</v>
      </c>
    </row>
    <row r="128" spans="1:35" ht="15" customHeight="1">
      <c r="A128" s="29">
        <v>76</v>
      </c>
      <c r="B128" s="25" t="s">
        <v>86</v>
      </c>
      <c r="C128" s="35" t="s">
        <v>87</v>
      </c>
      <c r="D128" s="64" t="s">
        <v>94</v>
      </c>
      <c r="E128" s="64"/>
      <c r="F128" s="29">
        <v>1</v>
      </c>
      <c r="G128" s="36"/>
      <c r="H128" s="36"/>
      <c r="I128" s="36"/>
      <c r="J128" s="37">
        <v>1</v>
      </c>
      <c r="K128" s="37"/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/>
      <c r="AG128" s="82">
        <v>0</v>
      </c>
      <c r="AH128" s="82">
        <f t="shared" si="2"/>
        <v>0</v>
      </c>
      <c r="AI128" s="82">
        <f t="shared" si="3"/>
        <v>0</v>
      </c>
    </row>
    <row r="129" spans="1:35" ht="15" customHeight="1">
      <c r="A129" s="29">
        <v>77</v>
      </c>
      <c r="B129" s="25" t="s">
        <v>86</v>
      </c>
      <c r="C129" s="35" t="s">
        <v>87</v>
      </c>
      <c r="D129" s="64" t="s">
        <v>93</v>
      </c>
      <c r="E129" s="64"/>
      <c r="F129" s="29">
        <v>1</v>
      </c>
      <c r="G129" s="36"/>
      <c r="H129" s="36"/>
      <c r="I129" s="36"/>
      <c r="J129" s="37">
        <v>1</v>
      </c>
      <c r="K129" s="37"/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/>
      <c r="AG129" s="82">
        <v>0</v>
      </c>
      <c r="AH129" s="82">
        <f t="shared" si="2"/>
        <v>0</v>
      </c>
      <c r="AI129" s="82">
        <f t="shared" si="3"/>
        <v>0</v>
      </c>
    </row>
    <row r="130" spans="1:35" ht="15" customHeight="1">
      <c r="A130" s="29">
        <v>78</v>
      </c>
      <c r="B130" s="25" t="s">
        <v>86</v>
      </c>
      <c r="C130" s="35" t="s">
        <v>87</v>
      </c>
      <c r="D130" s="64" t="s">
        <v>91</v>
      </c>
      <c r="E130" s="64" t="s">
        <v>259</v>
      </c>
      <c r="F130" s="29">
        <v>1</v>
      </c>
      <c r="G130" s="36">
        <v>1</v>
      </c>
      <c r="H130" s="36"/>
      <c r="I130" s="36"/>
      <c r="J130" s="37"/>
      <c r="K130" s="37"/>
      <c r="O130" s="83" t="s">
        <v>284</v>
      </c>
      <c r="P130" s="83" t="s">
        <v>288</v>
      </c>
      <c r="Q130" s="83" t="s">
        <v>288</v>
      </c>
      <c r="R130" s="82">
        <v>50</v>
      </c>
      <c r="S130" s="82">
        <v>23.36</v>
      </c>
      <c r="T130" s="82">
        <v>0</v>
      </c>
      <c r="U130" s="82">
        <v>2.5</v>
      </c>
      <c r="V130" s="82">
        <v>3</v>
      </c>
      <c r="W130" s="82">
        <v>5</v>
      </c>
      <c r="X130" s="82">
        <v>9.42</v>
      </c>
      <c r="Y130" s="82">
        <v>30</v>
      </c>
      <c r="Z130" s="82">
        <v>59.19</v>
      </c>
      <c r="AA130" s="82">
        <v>195</v>
      </c>
      <c r="AB130" s="82">
        <v>44.01</v>
      </c>
      <c r="AC130" s="82">
        <v>59.04</v>
      </c>
      <c r="AD130" s="82">
        <v>68.49</v>
      </c>
      <c r="AE130" s="82">
        <v>79.45</v>
      </c>
      <c r="AF130" s="82"/>
      <c r="AG130" s="82">
        <v>515.73</v>
      </c>
      <c r="AH130" s="82">
        <f>SUM(R130:AG130)</f>
        <v>1144.19</v>
      </c>
      <c r="AI130" s="82">
        <f t="shared" si="3"/>
        <v>1144.19</v>
      </c>
    </row>
    <row r="131" spans="1:35" ht="15" customHeight="1">
      <c r="A131" s="29">
        <v>79</v>
      </c>
      <c r="B131" s="25" t="s">
        <v>86</v>
      </c>
      <c r="C131" s="35" t="s">
        <v>87</v>
      </c>
      <c r="D131" s="64" t="s">
        <v>92</v>
      </c>
      <c r="E131" s="64"/>
      <c r="F131" s="29">
        <v>1</v>
      </c>
      <c r="G131" s="36"/>
      <c r="H131" s="36"/>
      <c r="I131" s="36"/>
      <c r="J131" s="37">
        <v>1</v>
      </c>
      <c r="K131" s="37"/>
      <c r="R131" s="82">
        <v>0</v>
      </c>
      <c r="S131" s="82">
        <v>0</v>
      </c>
      <c r="T131" s="82">
        <v>0</v>
      </c>
      <c r="U131" s="82">
        <v>0</v>
      </c>
      <c r="V131" s="82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/>
      <c r="AG131" s="82">
        <v>0</v>
      </c>
      <c r="AH131" s="82">
        <f t="shared" si="2"/>
        <v>0</v>
      </c>
      <c r="AI131" s="82">
        <f t="shared" si="3"/>
        <v>0</v>
      </c>
    </row>
    <row r="132" spans="1:35" ht="13.5" customHeight="1">
      <c r="A132" s="284" t="s">
        <v>234</v>
      </c>
      <c r="B132" s="271" t="s">
        <v>0</v>
      </c>
      <c r="C132" s="272"/>
      <c r="D132" s="273" t="s">
        <v>1</v>
      </c>
      <c r="E132" s="73"/>
      <c r="F132" s="293" t="s">
        <v>232</v>
      </c>
      <c r="G132" s="294"/>
      <c r="H132" s="294"/>
      <c r="I132" s="294"/>
      <c r="J132" s="294"/>
      <c r="K132" s="295"/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/>
      <c r="AG132" s="82">
        <v>0</v>
      </c>
      <c r="AH132" s="82">
        <f t="shared" si="2"/>
        <v>0</v>
      </c>
      <c r="AI132" s="82">
        <f t="shared" si="3"/>
        <v>0</v>
      </c>
    </row>
    <row r="133" spans="1:35" ht="13.5">
      <c r="A133" s="284"/>
      <c r="B133" s="272"/>
      <c r="C133" s="272"/>
      <c r="D133" s="273"/>
      <c r="E133" s="74"/>
      <c r="F133" s="290" t="s">
        <v>231</v>
      </c>
      <c r="G133" s="291"/>
      <c r="H133" s="291"/>
      <c r="I133" s="291"/>
      <c r="J133" s="291"/>
      <c r="K133" s="292"/>
      <c r="R133" s="82">
        <v>0</v>
      </c>
      <c r="S133" s="82">
        <v>0</v>
      </c>
      <c r="T133" s="82">
        <v>0</v>
      </c>
      <c r="U133" s="82">
        <v>0</v>
      </c>
      <c r="V133" s="82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/>
      <c r="AG133" s="82">
        <v>0</v>
      </c>
      <c r="AH133" s="82">
        <f t="shared" si="2"/>
        <v>0</v>
      </c>
      <c r="AI133" s="82">
        <f t="shared" si="3"/>
        <v>0</v>
      </c>
    </row>
    <row r="134" spans="1:35" ht="54">
      <c r="A134" s="284"/>
      <c r="B134" s="67" t="s">
        <v>3</v>
      </c>
      <c r="C134" s="67" t="s">
        <v>4</v>
      </c>
      <c r="D134" s="273"/>
      <c r="E134" s="72"/>
      <c r="F134" s="70" t="s">
        <v>2</v>
      </c>
      <c r="G134" s="69" t="s">
        <v>5</v>
      </c>
      <c r="H134" s="69" t="s">
        <v>6</v>
      </c>
      <c r="I134" s="69" t="s">
        <v>7</v>
      </c>
      <c r="J134" s="69" t="s">
        <v>8</v>
      </c>
      <c r="K134" s="69" t="s">
        <v>9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/>
      <c r="AG134" s="82">
        <v>0</v>
      </c>
      <c r="AH134" s="82">
        <f t="shared" si="2"/>
        <v>0</v>
      </c>
      <c r="AI134" s="82">
        <f t="shared" si="3"/>
        <v>0</v>
      </c>
    </row>
    <row r="135" spans="1:35" ht="13.5">
      <c r="A135" s="29">
        <v>80</v>
      </c>
      <c r="B135" s="25" t="s">
        <v>86</v>
      </c>
      <c r="C135" s="35" t="s">
        <v>87</v>
      </c>
      <c r="D135" s="64" t="s">
        <v>95</v>
      </c>
      <c r="E135" s="64"/>
      <c r="F135" s="29">
        <v>1</v>
      </c>
      <c r="G135" s="36"/>
      <c r="H135" s="36"/>
      <c r="I135" s="36"/>
      <c r="J135" s="37">
        <v>1</v>
      </c>
      <c r="K135" s="37"/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82"/>
      <c r="AG135" s="82">
        <v>0</v>
      </c>
      <c r="AH135" s="82">
        <f t="shared" si="2"/>
        <v>0</v>
      </c>
      <c r="AI135" s="82">
        <f t="shared" si="3"/>
        <v>0</v>
      </c>
    </row>
    <row r="136" spans="1:35" ht="13.5">
      <c r="A136" s="29">
        <v>81</v>
      </c>
      <c r="B136" s="25" t="s">
        <v>86</v>
      </c>
      <c r="C136" s="35" t="s">
        <v>87</v>
      </c>
      <c r="D136" s="64" t="s">
        <v>95</v>
      </c>
      <c r="E136" s="64"/>
      <c r="F136" s="29">
        <v>1</v>
      </c>
      <c r="G136" s="36"/>
      <c r="H136" s="36"/>
      <c r="I136" s="36"/>
      <c r="J136" s="37">
        <v>1</v>
      </c>
      <c r="K136" s="37"/>
      <c r="R136" s="82">
        <v>0</v>
      </c>
      <c r="S136" s="82">
        <v>0</v>
      </c>
      <c r="T136" s="82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Z136" s="82">
        <v>0</v>
      </c>
      <c r="AA136" s="82">
        <v>0</v>
      </c>
      <c r="AB136" s="82">
        <v>0</v>
      </c>
      <c r="AC136" s="82">
        <v>0</v>
      </c>
      <c r="AD136" s="82">
        <v>0</v>
      </c>
      <c r="AE136" s="82">
        <v>0</v>
      </c>
      <c r="AF136" s="82"/>
      <c r="AG136" s="82">
        <v>0</v>
      </c>
      <c r="AH136" s="82">
        <f t="shared" si="2"/>
        <v>0</v>
      </c>
      <c r="AI136" s="82">
        <f t="shared" si="3"/>
        <v>0</v>
      </c>
    </row>
    <row r="137" spans="1:35" ht="13.5">
      <c r="A137" s="6"/>
      <c r="B137" s="7" t="s">
        <v>180</v>
      </c>
      <c r="C137" s="14"/>
      <c r="D137" s="65"/>
      <c r="E137" s="65"/>
      <c r="F137" s="6"/>
      <c r="G137" s="27"/>
      <c r="H137" s="27"/>
      <c r="I137" s="27"/>
      <c r="J137" s="28"/>
      <c r="K137" s="28"/>
      <c r="R137" s="82">
        <v>0</v>
      </c>
      <c r="S137" s="82">
        <v>0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82"/>
      <c r="AG137" s="82">
        <v>0</v>
      </c>
      <c r="AH137" s="82">
        <f t="shared" si="2"/>
        <v>0</v>
      </c>
      <c r="AI137" s="82">
        <f t="shared" si="3"/>
        <v>0</v>
      </c>
    </row>
    <row r="138" spans="1:35" ht="13.5">
      <c r="A138" s="29">
        <v>82</v>
      </c>
      <c r="B138" s="39" t="s">
        <v>23</v>
      </c>
      <c r="C138" s="35" t="s">
        <v>28</v>
      </c>
      <c r="D138" s="64" t="s">
        <v>181</v>
      </c>
      <c r="E138" s="64" t="s">
        <v>260</v>
      </c>
      <c r="F138" s="29">
        <v>1</v>
      </c>
      <c r="G138" s="36"/>
      <c r="H138" s="36"/>
      <c r="I138" s="36"/>
      <c r="J138" s="37">
        <v>1</v>
      </c>
      <c r="K138" s="37"/>
      <c r="O138" t="s">
        <v>284</v>
      </c>
      <c r="P138" t="s">
        <v>285</v>
      </c>
      <c r="Q138" t="s">
        <v>288</v>
      </c>
      <c r="R138" s="82">
        <v>50</v>
      </c>
      <c r="S138" s="82">
        <v>24.14</v>
      </c>
      <c r="T138" s="82">
        <v>0</v>
      </c>
      <c r="U138" s="82">
        <v>2.5</v>
      </c>
      <c r="V138" s="82">
        <v>3</v>
      </c>
      <c r="W138" s="82">
        <v>5</v>
      </c>
      <c r="X138" s="82">
        <v>9.66</v>
      </c>
      <c r="Y138" s="82">
        <v>50</v>
      </c>
      <c r="Z138" s="82">
        <v>48.16</v>
      </c>
      <c r="AA138" s="82">
        <v>200</v>
      </c>
      <c r="AB138" s="82">
        <v>46.04</v>
      </c>
      <c r="AC138" s="82">
        <v>61.77</v>
      </c>
      <c r="AD138" s="82">
        <v>71.65</v>
      </c>
      <c r="AE138" s="82">
        <v>83.11</v>
      </c>
      <c r="AF138" s="82"/>
      <c r="AG138" s="82">
        <v>879.86</v>
      </c>
      <c r="AH138" s="82">
        <f>SUM(R138:AG138)</f>
        <v>1534.89</v>
      </c>
      <c r="AI138" s="82">
        <f t="shared" si="3"/>
        <v>1534.89</v>
      </c>
    </row>
    <row r="139" spans="1:35" ht="13.5">
      <c r="A139" s="6"/>
      <c r="B139" s="1" t="s">
        <v>242</v>
      </c>
      <c r="C139" s="14"/>
      <c r="D139" s="65"/>
      <c r="E139" s="65"/>
      <c r="F139" s="6"/>
      <c r="G139" s="27"/>
      <c r="H139" s="27"/>
      <c r="I139" s="27"/>
      <c r="J139" s="28"/>
      <c r="K139" s="28"/>
      <c r="R139" s="82">
        <v>0</v>
      </c>
      <c r="S139" s="82">
        <v>0</v>
      </c>
      <c r="T139" s="82">
        <v>0</v>
      </c>
      <c r="U139" s="82">
        <v>0</v>
      </c>
      <c r="V139" s="82">
        <v>0</v>
      </c>
      <c r="W139" s="82">
        <v>0</v>
      </c>
      <c r="X139" s="82">
        <v>0</v>
      </c>
      <c r="Y139" s="82">
        <v>0</v>
      </c>
      <c r="Z139" s="82">
        <v>0</v>
      </c>
      <c r="AA139" s="82">
        <v>0</v>
      </c>
      <c r="AB139" s="82">
        <v>0</v>
      </c>
      <c r="AC139" s="82">
        <v>0</v>
      </c>
      <c r="AD139" s="82">
        <v>0</v>
      </c>
      <c r="AE139" s="82">
        <v>0</v>
      </c>
      <c r="AF139" s="82"/>
      <c r="AG139" s="82">
        <v>0</v>
      </c>
      <c r="AH139" s="82">
        <f aca="true" t="shared" si="4" ref="AH139:AH171">SUM(R139:AG139)</f>
        <v>0</v>
      </c>
      <c r="AI139" s="82">
        <f t="shared" si="3"/>
        <v>0</v>
      </c>
    </row>
    <row r="140" spans="1:35" ht="13.5">
      <c r="A140" s="29">
        <v>83</v>
      </c>
      <c r="B140" s="39" t="s">
        <v>23</v>
      </c>
      <c r="C140" s="35" t="s">
        <v>28</v>
      </c>
      <c r="D140" s="64" t="s">
        <v>182</v>
      </c>
      <c r="E140" s="64"/>
      <c r="F140" s="29">
        <v>1</v>
      </c>
      <c r="G140" s="36"/>
      <c r="H140" s="36"/>
      <c r="I140" s="36"/>
      <c r="J140" s="37">
        <v>1</v>
      </c>
      <c r="K140" s="37"/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82"/>
      <c r="AG140" s="82">
        <v>0</v>
      </c>
      <c r="AH140" s="82">
        <f t="shared" si="4"/>
        <v>0</v>
      </c>
      <c r="AI140" s="82">
        <f t="shared" si="3"/>
        <v>0</v>
      </c>
    </row>
    <row r="141" spans="1:35" ht="13.5">
      <c r="A141" s="6"/>
      <c r="B141" s="1" t="s">
        <v>183</v>
      </c>
      <c r="C141" s="14"/>
      <c r="D141" s="65"/>
      <c r="E141" s="65"/>
      <c r="F141" s="6"/>
      <c r="G141" s="27"/>
      <c r="H141" s="27"/>
      <c r="I141" s="27"/>
      <c r="J141" s="28"/>
      <c r="K141" s="28"/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82"/>
      <c r="AG141" s="82">
        <v>0</v>
      </c>
      <c r="AH141" s="82">
        <f t="shared" si="4"/>
        <v>0</v>
      </c>
      <c r="AI141" s="82">
        <f t="shared" si="3"/>
        <v>0</v>
      </c>
    </row>
    <row r="142" spans="1:35" ht="13.5">
      <c r="A142" s="29">
        <v>84</v>
      </c>
      <c r="B142" s="39" t="s">
        <v>23</v>
      </c>
      <c r="C142" s="35" t="s">
        <v>28</v>
      </c>
      <c r="D142" s="64" t="s">
        <v>235</v>
      </c>
      <c r="E142" s="64"/>
      <c r="F142" s="29">
        <v>1</v>
      </c>
      <c r="G142" s="36"/>
      <c r="H142" s="36"/>
      <c r="I142" s="36"/>
      <c r="J142" s="37">
        <v>1</v>
      </c>
      <c r="K142" s="37"/>
      <c r="R142" s="82">
        <v>0</v>
      </c>
      <c r="S142" s="82">
        <v>0</v>
      </c>
      <c r="T142" s="82">
        <v>0</v>
      </c>
      <c r="U142" s="82">
        <v>0</v>
      </c>
      <c r="V142" s="82">
        <v>0</v>
      </c>
      <c r="W142" s="82">
        <v>0</v>
      </c>
      <c r="X142" s="82">
        <v>0</v>
      </c>
      <c r="Y142" s="82">
        <v>0</v>
      </c>
      <c r="Z142" s="82">
        <v>0</v>
      </c>
      <c r="AA142" s="82">
        <v>0</v>
      </c>
      <c r="AB142" s="82">
        <v>0</v>
      </c>
      <c r="AC142" s="82">
        <v>0</v>
      </c>
      <c r="AD142" s="82">
        <v>0</v>
      </c>
      <c r="AE142" s="82">
        <v>0</v>
      </c>
      <c r="AF142" s="82"/>
      <c r="AG142" s="82">
        <v>0</v>
      </c>
      <c r="AH142" s="82">
        <f t="shared" si="4"/>
        <v>0</v>
      </c>
      <c r="AI142" s="82">
        <f aca="true" t="shared" si="5" ref="AI142:AI171">AH142</f>
        <v>0</v>
      </c>
    </row>
    <row r="143" spans="1:35" ht="13.5">
      <c r="A143" s="6">
        <v>85</v>
      </c>
      <c r="B143" s="39" t="s">
        <v>23</v>
      </c>
      <c r="C143" s="35" t="s">
        <v>28</v>
      </c>
      <c r="D143" s="64" t="s">
        <v>240</v>
      </c>
      <c r="E143" s="64"/>
      <c r="F143" s="29">
        <v>1</v>
      </c>
      <c r="G143" s="61"/>
      <c r="H143" s="61"/>
      <c r="I143" s="61"/>
      <c r="J143" s="63">
        <v>1</v>
      </c>
      <c r="K143" s="62"/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82"/>
      <c r="AG143" s="82">
        <v>0</v>
      </c>
      <c r="AH143" s="82">
        <f t="shared" si="4"/>
        <v>0</v>
      </c>
      <c r="AI143" s="82">
        <f t="shared" si="5"/>
        <v>0</v>
      </c>
    </row>
    <row r="144" spans="1:35" ht="13.5">
      <c r="A144" s="6"/>
      <c r="B144" s="8" t="s">
        <v>96</v>
      </c>
      <c r="C144" s="15"/>
      <c r="D144" s="65"/>
      <c r="E144" s="65"/>
      <c r="F144" s="6"/>
      <c r="G144" s="27"/>
      <c r="H144" s="27"/>
      <c r="I144" s="27"/>
      <c r="J144" s="28"/>
      <c r="K144" s="28"/>
      <c r="R144" s="82">
        <v>0</v>
      </c>
      <c r="S144" s="82">
        <v>0</v>
      </c>
      <c r="T144" s="82">
        <v>0</v>
      </c>
      <c r="U144" s="82">
        <v>0</v>
      </c>
      <c r="V144" s="82">
        <v>0</v>
      </c>
      <c r="W144" s="82">
        <v>0</v>
      </c>
      <c r="X144" s="82">
        <v>0</v>
      </c>
      <c r="Y144" s="82">
        <v>0</v>
      </c>
      <c r="Z144" s="82">
        <v>0</v>
      </c>
      <c r="AA144" s="82">
        <v>0</v>
      </c>
      <c r="AB144" s="82">
        <v>0</v>
      </c>
      <c r="AC144" s="82">
        <v>0</v>
      </c>
      <c r="AD144" s="82">
        <v>0</v>
      </c>
      <c r="AE144" s="82">
        <v>0</v>
      </c>
      <c r="AF144" s="82"/>
      <c r="AG144" s="82">
        <v>0</v>
      </c>
      <c r="AH144" s="82">
        <f t="shared" si="4"/>
        <v>0</v>
      </c>
      <c r="AI144" s="82">
        <f t="shared" si="5"/>
        <v>0</v>
      </c>
    </row>
    <row r="145" spans="1:35" ht="13.5">
      <c r="A145" s="29">
        <v>86</v>
      </c>
      <c r="B145" s="39" t="s">
        <v>173</v>
      </c>
      <c r="C145" s="35" t="s">
        <v>25</v>
      </c>
      <c r="D145" s="64" t="s">
        <v>97</v>
      </c>
      <c r="E145" s="64"/>
      <c r="F145" s="29">
        <v>1</v>
      </c>
      <c r="G145" s="36"/>
      <c r="H145" s="36"/>
      <c r="I145" s="36"/>
      <c r="J145" s="37"/>
      <c r="K145" s="37">
        <v>1</v>
      </c>
      <c r="O145" s="83" t="s">
        <v>283</v>
      </c>
      <c r="P145">
        <v>3</v>
      </c>
      <c r="Q145" s="82"/>
      <c r="R145" s="82">
        <v>50</v>
      </c>
      <c r="S145" s="82">
        <v>38.45</v>
      </c>
      <c r="T145" s="82">
        <v>114.08</v>
      </c>
      <c r="U145" s="82">
        <v>2.5</v>
      </c>
      <c r="V145" s="82">
        <v>3</v>
      </c>
      <c r="W145" s="82">
        <v>5</v>
      </c>
      <c r="X145" s="82">
        <v>16.28</v>
      </c>
      <c r="Y145" s="82">
        <v>30</v>
      </c>
      <c r="Z145" s="82">
        <v>0</v>
      </c>
      <c r="AA145" s="82">
        <v>370</v>
      </c>
      <c r="AB145" s="82">
        <v>84.88</v>
      </c>
      <c r="AC145" s="82">
        <v>113.88</v>
      </c>
      <c r="AD145" s="82">
        <v>132.1</v>
      </c>
      <c r="AE145" s="82">
        <v>153.24</v>
      </c>
      <c r="AF145" s="82"/>
      <c r="AG145" s="82">
        <v>840.08</v>
      </c>
      <c r="AH145" s="82">
        <f t="shared" si="4"/>
        <v>1953.4899999999998</v>
      </c>
      <c r="AI145" s="82">
        <f t="shared" si="5"/>
        <v>1953.4899999999998</v>
      </c>
    </row>
    <row r="146" spans="1:35" ht="13.5">
      <c r="A146" s="6"/>
      <c r="B146" s="7" t="s">
        <v>184</v>
      </c>
      <c r="C146" s="14"/>
      <c r="D146" s="65"/>
      <c r="E146" s="65"/>
      <c r="F146" s="6"/>
      <c r="G146" s="27"/>
      <c r="H146" s="27"/>
      <c r="I146" s="27"/>
      <c r="J146" s="28"/>
      <c r="K146" s="28"/>
      <c r="R146" s="82">
        <v>0</v>
      </c>
      <c r="S146" s="82">
        <v>0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2">
        <v>0</v>
      </c>
      <c r="AC146" s="82">
        <v>0</v>
      </c>
      <c r="AD146" s="82">
        <v>0</v>
      </c>
      <c r="AE146" s="82">
        <v>0</v>
      </c>
      <c r="AF146" s="82"/>
      <c r="AG146" s="82">
        <v>0</v>
      </c>
      <c r="AH146" s="82">
        <f t="shared" si="4"/>
        <v>0</v>
      </c>
      <c r="AI146" s="82">
        <f t="shared" si="5"/>
        <v>0</v>
      </c>
    </row>
    <row r="147" spans="1:35" ht="13.5">
      <c r="A147" s="29">
        <v>87</v>
      </c>
      <c r="B147" s="39" t="s">
        <v>23</v>
      </c>
      <c r="C147" s="35" t="s">
        <v>28</v>
      </c>
      <c r="D147" s="64" t="s">
        <v>98</v>
      </c>
      <c r="E147" s="64"/>
      <c r="F147" s="29">
        <v>1</v>
      </c>
      <c r="G147" s="36"/>
      <c r="H147" s="36"/>
      <c r="I147" s="36"/>
      <c r="J147" s="37">
        <v>1</v>
      </c>
      <c r="K147" s="37"/>
      <c r="R147" s="82">
        <v>0</v>
      </c>
      <c r="S147" s="82">
        <v>0</v>
      </c>
      <c r="T147" s="82">
        <v>0</v>
      </c>
      <c r="U147" s="82">
        <v>0</v>
      </c>
      <c r="V147" s="82">
        <v>0</v>
      </c>
      <c r="W147" s="82">
        <v>0</v>
      </c>
      <c r="X147" s="82">
        <v>0</v>
      </c>
      <c r="Y147" s="82">
        <v>0</v>
      </c>
      <c r="Z147" s="82">
        <v>0</v>
      </c>
      <c r="AA147" s="82">
        <v>0</v>
      </c>
      <c r="AB147" s="82">
        <v>0</v>
      </c>
      <c r="AC147" s="82">
        <v>0</v>
      </c>
      <c r="AD147" s="82">
        <v>0</v>
      </c>
      <c r="AE147" s="82">
        <v>0</v>
      </c>
      <c r="AF147" s="82"/>
      <c r="AG147" s="82">
        <v>0</v>
      </c>
      <c r="AH147" s="82">
        <f t="shared" si="4"/>
        <v>0</v>
      </c>
      <c r="AI147" s="82">
        <f t="shared" si="5"/>
        <v>0</v>
      </c>
    </row>
    <row r="148" spans="1:35" ht="13.5">
      <c r="A148" s="29">
        <v>88</v>
      </c>
      <c r="B148" s="39" t="s">
        <v>23</v>
      </c>
      <c r="C148" s="35" t="s">
        <v>28</v>
      </c>
      <c r="D148" s="64" t="s">
        <v>99</v>
      </c>
      <c r="E148" s="64"/>
      <c r="F148" s="29">
        <v>1</v>
      </c>
      <c r="G148" s="36"/>
      <c r="H148" s="36"/>
      <c r="I148" s="36"/>
      <c r="J148" s="37">
        <v>1</v>
      </c>
      <c r="K148" s="37"/>
      <c r="R148" s="82">
        <v>0</v>
      </c>
      <c r="S148" s="82">
        <v>0</v>
      </c>
      <c r="T148" s="82">
        <v>0</v>
      </c>
      <c r="U148" s="82">
        <v>0</v>
      </c>
      <c r="V148" s="82">
        <v>0</v>
      </c>
      <c r="W148" s="82">
        <v>0</v>
      </c>
      <c r="X148" s="82">
        <v>0</v>
      </c>
      <c r="Y148" s="82">
        <v>0</v>
      </c>
      <c r="Z148" s="82">
        <v>0</v>
      </c>
      <c r="AA148" s="82">
        <v>0</v>
      </c>
      <c r="AB148" s="82">
        <v>0</v>
      </c>
      <c r="AC148" s="82">
        <v>0</v>
      </c>
      <c r="AD148" s="82">
        <v>0</v>
      </c>
      <c r="AE148" s="82">
        <v>0</v>
      </c>
      <c r="AF148" s="82"/>
      <c r="AG148" s="82">
        <v>0</v>
      </c>
      <c r="AH148" s="82">
        <f t="shared" si="4"/>
        <v>0</v>
      </c>
      <c r="AI148" s="82">
        <f t="shared" si="5"/>
        <v>0</v>
      </c>
    </row>
    <row r="149" spans="1:35" ht="13.5">
      <c r="A149" s="29">
        <v>89</v>
      </c>
      <c r="B149" s="39" t="s">
        <v>23</v>
      </c>
      <c r="C149" s="35" t="s">
        <v>28</v>
      </c>
      <c r="D149" s="64" t="s">
        <v>100</v>
      </c>
      <c r="E149" s="64"/>
      <c r="F149" s="29">
        <v>1</v>
      </c>
      <c r="G149" s="36"/>
      <c r="H149" s="36"/>
      <c r="I149" s="36"/>
      <c r="J149" s="37">
        <v>1</v>
      </c>
      <c r="K149" s="37"/>
      <c r="R149" s="82">
        <v>0</v>
      </c>
      <c r="S149" s="82">
        <v>0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82">
        <v>0</v>
      </c>
      <c r="Z149" s="82">
        <v>0</v>
      </c>
      <c r="AA149" s="82">
        <v>0</v>
      </c>
      <c r="AB149" s="82">
        <v>0</v>
      </c>
      <c r="AC149" s="82">
        <v>0</v>
      </c>
      <c r="AD149" s="82">
        <v>0</v>
      </c>
      <c r="AE149" s="82">
        <v>0</v>
      </c>
      <c r="AF149" s="82"/>
      <c r="AG149" s="82">
        <v>0</v>
      </c>
      <c r="AH149" s="82">
        <f t="shared" si="4"/>
        <v>0</v>
      </c>
      <c r="AI149" s="82">
        <f t="shared" si="5"/>
        <v>0</v>
      </c>
    </row>
    <row r="150" spans="1:35" ht="13.5">
      <c r="A150" s="29">
        <v>90</v>
      </c>
      <c r="B150" s="39" t="s">
        <v>23</v>
      </c>
      <c r="C150" s="35" t="s">
        <v>28</v>
      </c>
      <c r="D150" s="64" t="s">
        <v>101</v>
      </c>
      <c r="E150" s="64"/>
      <c r="F150" s="29">
        <v>1</v>
      </c>
      <c r="G150" s="36"/>
      <c r="H150" s="36"/>
      <c r="I150" s="36"/>
      <c r="J150" s="37">
        <v>1</v>
      </c>
      <c r="K150" s="37"/>
      <c r="R150" s="82">
        <v>0</v>
      </c>
      <c r="S150" s="82">
        <v>0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  <c r="AC150" s="82">
        <v>0</v>
      </c>
      <c r="AD150" s="82">
        <v>0</v>
      </c>
      <c r="AE150" s="82">
        <v>0</v>
      </c>
      <c r="AF150" s="82"/>
      <c r="AG150" s="82">
        <v>0</v>
      </c>
      <c r="AH150" s="82">
        <f t="shared" si="4"/>
        <v>0</v>
      </c>
      <c r="AI150" s="82">
        <f t="shared" si="5"/>
        <v>0</v>
      </c>
    </row>
    <row r="151" spans="1:35" ht="13.5">
      <c r="A151" s="29">
        <v>91</v>
      </c>
      <c r="B151" s="39" t="s">
        <v>23</v>
      </c>
      <c r="C151" s="35" t="s">
        <v>28</v>
      </c>
      <c r="D151" s="64" t="s">
        <v>185</v>
      </c>
      <c r="E151" s="64"/>
      <c r="F151" s="29">
        <v>1</v>
      </c>
      <c r="G151" s="36"/>
      <c r="H151" s="36"/>
      <c r="I151" s="36"/>
      <c r="J151" s="37">
        <v>1</v>
      </c>
      <c r="K151" s="37"/>
      <c r="R151" s="82">
        <v>0</v>
      </c>
      <c r="S151" s="82">
        <v>0</v>
      </c>
      <c r="T151" s="82">
        <v>0</v>
      </c>
      <c r="U151" s="82">
        <v>0</v>
      </c>
      <c r="V151" s="82">
        <v>0</v>
      </c>
      <c r="W151" s="82">
        <v>0</v>
      </c>
      <c r="X151" s="82">
        <v>0</v>
      </c>
      <c r="Y151" s="82">
        <v>0</v>
      </c>
      <c r="Z151" s="82">
        <v>0</v>
      </c>
      <c r="AA151" s="82">
        <v>0</v>
      </c>
      <c r="AB151" s="82">
        <v>0</v>
      </c>
      <c r="AC151" s="82">
        <v>0</v>
      </c>
      <c r="AD151" s="82">
        <v>0</v>
      </c>
      <c r="AE151" s="82">
        <v>0</v>
      </c>
      <c r="AF151" s="82"/>
      <c r="AG151" s="82">
        <v>0</v>
      </c>
      <c r="AH151" s="82">
        <f t="shared" si="4"/>
        <v>0</v>
      </c>
      <c r="AI151" s="82">
        <f t="shared" si="5"/>
        <v>0</v>
      </c>
    </row>
    <row r="152" spans="1:35" ht="13.5">
      <c r="A152" s="29">
        <v>92</v>
      </c>
      <c r="B152" s="39" t="s">
        <v>23</v>
      </c>
      <c r="C152" s="35" t="s">
        <v>28</v>
      </c>
      <c r="D152" s="64" t="s">
        <v>102</v>
      </c>
      <c r="E152" s="64"/>
      <c r="F152" s="29">
        <v>1</v>
      </c>
      <c r="G152" s="36"/>
      <c r="H152" s="36"/>
      <c r="I152" s="36"/>
      <c r="J152" s="37">
        <v>1</v>
      </c>
      <c r="K152" s="37"/>
      <c r="R152" s="82">
        <v>0</v>
      </c>
      <c r="S152" s="82">
        <v>0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2">
        <v>0</v>
      </c>
      <c r="AC152" s="82">
        <v>0</v>
      </c>
      <c r="AD152" s="82">
        <v>0</v>
      </c>
      <c r="AE152" s="82">
        <v>0</v>
      </c>
      <c r="AF152" s="82"/>
      <c r="AG152" s="82">
        <v>0</v>
      </c>
      <c r="AH152" s="82">
        <f t="shared" si="4"/>
        <v>0</v>
      </c>
      <c r="AI152" s="82">
        <f t="shared" si="5"/>
        <v>0</v>
      </c>
    </row>
    <row r="153" spans="1:35" ht="13.5">
      <c r="A153" s="29">
        <v>93</v>
      </c>
      <c r="B153" s="39" t="s">
        <v>23</v>
      </c>
      <c r="C153" s="35" t="s">
        <v>28</v>
      </c>
      <c r="D153" s="64" t="s">
        <v>114</v>
      </c>
      <c r="E153" s="64"/>
      <c r="F153" s="29">
        <v>1</v>
      </c>
      <c r="G153" s="36"/>
      <c r="H153" s="36"/>
      <c r="I153" s="36"/>
      <c r="J153" s="37">
        <v>1</v>
      </c>
      <c r="K153" s="37"/>
      <c r="R153" s="82">
        <v>0</v>
      </c>
      <c r="S153" s="82">
        <v>0</v>
      </c>
      <c r="T153" s="82">
        <v>0</v>
      </c>
      <c r="U153" s="82">
        <v>0</v>
      </c>
      <c r="V153" s="82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2">
        <v>0</v>
      </c>
      <c r="AC153" s="82">
        <v>0</v>
      </c>
      <c r="AD153" s="82">
        <v>0</v>
      </c>
      <c r="AE153" s="82">
        <v>0</v>
      </c>
      <c r="AF153" s="82"/>
      <c r="AG153" s="82">
        <v>0</v>
      </c>
      <c r="AH153" s="82">
        <f t="shared" si="4"/>
        <v>0</v>
      </c>
      <c r="AI153" s="82">
        <f t="shared" si="5"/>
        <v>0</v>
      </c>
    </row>
    <row r="154" spans="1:35" ht="13.5">
      <c r="A154" s="6"/>
      <c r="B154" s="9" t="s">
        <v>186</v>
      </c>
      <c r="C154" s="14"/>
      <c r="D154" s="65"/>
      <c r="E154" s="65"/>
      <c r="F154" s="6"/>
      <c r="G154" s="27"/>
      <c r="H154" s="27"/>
      <c r="I154" s="27"/>
      <c r="J154" s="28"/>
      <c r="K154" s="28"/>
      <c r="R154" s="82">
        <v>0</v>
      </c>
      <c r="S154" s="82">
        <v>0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2">
        <v>0</v>
      </c>
      <c r="AC154" s="82">
        <v>0</v>
      </c>
      <c r="AD154" s="82">
        <v>0</v>
      </c>
      <c r="AE154" s="82">
        <v>0</v>
      </c>
      <c r="AF154" s="82"/>
      <c r="AG154" s="82">
        <v>0</v>
      </c>
      <c r="AH154" s="82">
        <f t="shared" si="4"/>
        <v>0</v>
      </c>
      <c r="AI154" s="82">
        <f t="shared" si="5"/>
        <v>0</v>
      </c>
    </row>
    <row r="155" spans="1:35" ht="13.5">
      <c r="A155" s="102">
        <v>94</v>
      </c>
      <c r="B155" s="103" t="s">
        <v>173</v>
      </c>
      <c r="C155" s="104" t="s">
        <v>25</v>
      </c>
      <c r="D155" s="105" t="s">
        <v>97</v>
      </c>
      <c r="E155" s="105"/>
      <c r="F155" s="102">
        <v>1</v>
      </c>
      <c r="G155" s="106"/>
      <c r="H155" s="106"/>
      <c r="I155" s="106"/>
      <c r="J155" s="106"/>
      <c r="K155" s="106">
        <v>1</v>
      </c>
      <c r="L155" s="107"/>
      <c r="M155" s="107"/>
      <c r="N155" s="107"/>
      <c r="O155" s="108" t="s">
        <v>283</v>
      </c>
      <c r="P155" s="107">
        <v>3</v>
      </c>
      <c r="Q155" s="109"/>
      <c r="R155" s="109">
        <v>50</v>
      </c>
      <c r="S155" s="109">
        <v>38.45</v>
      </c>
      <c r="T155" s="109">
        <v>114.08</v>
      </c>
      <c r="U155" s="109">
        <v>2.5</v>
      </c>
      <c r="V155" s="109">
        <v>3</v>
      </c>
      <c r="W155" s="109">
        <v>5</v>
      </c>
      <c r="X155" s="109">
        <v>16.28</v>
      </c>
      <c r="Y155" s="109">
        <v>30</v>
      </c>
      <c r="Z155" s="109">
        <v>0</v>
      </c>
      <c r="AA155" s="109">
        <v>370</v>
      </c>
      <c r="AB155" s="109">
        <v>84.88</v>
      </c>
      <c r="AC155" s="109">
        <v>113.88</v>
      </c>
      <c r="AD155" s="109">
        <v>132.1</v>
      </c>
      <c r="AE155" s="109">
        <v>153.24</v>
      </c>
      <c r="AF155" s="109"/>
      <c r="AG155" s="109">
        <v>840.08</v>
      </c>
      <c r="AH155" s="109">
        <f>SUM(R155:AG155)</f>
        <v>1953.4899999999998</v>
      </c>
      <c r="AI155" s="82"/>
    </row>
    <row r="156" spans="1:35" ht="13.5">
      <c r="A156" s="6"/>
      <c r="B156" s="1" t="s">
        <v>192</v>
      </c>
      <c r="C156" s="14"/>
      <c r="D156" s="65"/>
      <c r="E156" s="65"/>
      <c r="F156" s="6"/>
      <c r="G156" s="27"/>
      <c r="H156" s="27"/>
      <c r="I156" s="27"/>
      <c r="J156" s="28"/>
      <c r="K156" s="28"/>
      <c r="R156" s="82">
        <v>0</v>
      </c>
      <c r="S156" s="82">
        <v>0</v>
      </c>
      <c r="T156" s="82">
        <v>0</v>
      </c>
      <c r="U156" s="82">
        <v>0</v>
      </c>
      <c r="V156" s="82">
        <v>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2">
        <v>0</v>
      </c>
      <c r="AC156" s="82">
        <v>0</v>
      </c>
      <c r="AD156" s="82">
        <v>0</v>
      </c>
      <c r="AE156" s="82">
        <v>0</v>
      </c>
      <c r="AF156" s="82"/>
      <c r="AG156" s="82">
        <v>0</v>
      </c>
      <c r="AH156" s="82">
        <f t="shared" si="4"/>
        <v>0</v>
      </c>
      <c r="AI156" s="82">
        <f t="shared" si="5"/>
        <v>0</v>
      </c>
    </row>
    <row r="157" spans="1:35" ht="13.5">
      <c r="A157" s="29">
        <v>95</v>
      </c>
      <c r="B157" s="39" t="s">
        <v>23</v>
      </c>
      <c r="C157" s="35" t="s">
        <v>28</v>
      </c>
      <c r="D157" s="64" t="s">
        <v>188</v>
      </c>
      <c r="E157" s="64"/>
      <c r="F157" s="29">
        <v>1</v>
      </c>
      <c r="G157" s="36"/>
      <c r="H157" s="36"/>
      <c r="I157" s="36"/>
      <c r="J157" s="37">
        <v>1</v>
      </c>
      <c r="K157" s="37"/>
      <c r="R157" s="82">
        <v>0</v>
      </c>
      <c r="S157" s="82">
        <v>0</v>
      </c>
      <c r="T157" s="82">
        <v>0</v>
      </c>
      <c r="U157" s="82">
        <v>0</v>
      </c>
      <c r="V157" s="82">
        <v>0</v>
      </c>
      <c r="W157" s="82">
        <v>0</v>
      </c>
      <c r="X157" s="82">
        <v>0</v>
      </c>
      <c r="Y157" s="82">
        <v>0</v>
      </c>
      <c r="Z157" s="82">
        <v>0</v>
      </c>
      <c r="AA157" s="82">
        <v>0</v>
      </c>
      <c r="AB157" s="82">
        <v>0</v>
      </c>
      <c r="AC157" s="82">
        <v>0</v>
      </c>
      <c r="AD157" s="82">
        <v>0</v>
      </c>
      <c r="AE157" s="82">
        <v>0</v>
      </c>
      <c r="AF157" s="82"/>
      <c r="AG157" s="82">
        <v>0</v>
      </c>
      <c r="AH157" s="82">
        <f t="shared" si="4"/>
        <v>0</v>
      </c>
      <c r="AI157" s="82">
        <f t="shared" si="5"/>
        <v>0</v>
      </c>
    </row>
    <row r="158" spans="1:35" ht="13.5">
      <c r="A158" s="29">
        <v>96</v>
      </c>
      <c r="B158" s="39" t="s">
        <v>23</v>
      </c>
      <c r="C158" s="35" t="s">
        <v>28</v>
      </c>
      <c r="D158" s="64" t="s">
        <v>191</v>
      </c>
      <c r="E158" s="64"/>
      <c r="F158" s="29">
        <v>1</v>
      </c>
      <c r="G158" s="36"/>
      <c r="H158" s="36"/>
      <c r="I158" s="36"/>
      <c r="J158" s="37">
        <v>1</v>
      </c>
      <c r="K158" s="37"/>
      <c r="R158" s="82">
        <v>0</v>
      </c>
      <c r="S158" s="82">
        <v>0</v>
      </c>
      <c r="T158" s="82">
        <v>0</v>
      </c>
      <c r="U158" s="82">
        <v>0</v>
      </c>
      <c r="V158" s="82">
        <v>0</v>
      </c>
      <c r="W158" s="82">
        <v>0</v>
      </c>
      <c r="X158" s="82">
        <v>0</v>
      </c>
      <c r="Y158" s="82">
        <v>0</v>
      </c>
      <c r="Z158" s="82">
        <v>0</v>
      </c>
      <c r="AA158" s="82">
        <v>0</v>
      </c>
      <c r="AB158" s="82">
        <v>0</v>
      </c>
      <c r="AC158" s="82">
        <v>0</v>
      </c>
      <c r="AD158" s="82">
        <v>0</v>
      </c>
      <c r="AE158" s="82">
        <v>0</v>
      </c>
      <c r="AF158" s="82"/>
      <c r="AG158" s="82">
        <v>0</v>
      </c>
      <c r="AH158" s="82">
        <f t="shared" si="4"/>
        <v>0</v>
      </c>
      <c r="AI158" s="82">
        <f t="shared" si="5"/>
        <v>0</v>
      </c>
    </row>
    <row r="159" spans="1:35" ht="13.5">
      <c r="A159" s="6"/>
      <c r="B159" s="1" t="s">
        <v>189</v>
      </c>
      <c r="C159" s="14"/>
      <c r="D159" s="65"/>
      <c r="E159" s="65"/>
      <c r="F159" s="6"/>
      <c r="G159" s="27"/>
      <c r="H159" s="27"/>
      <c r="I159" s="27"/>
      <c r="J159" s="28"/>
      <c r="K159" s="28"/>
      <c r="R159" s="82">
        <v>0</v>
      </c>
      <c r="S159" s="82">
        <v>0</v>
      </c>
      <c r="T159" s="82">
        <v>0</v>
      </c>
      <c r="U159" s="82">
        <v>0</v>
      </c>
      <c r="V159" s="82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2">
        <v>0</v>
      </c>
      <c r="AC159" s="82">
        <v>0</v>
      </c>
      <c r="AD159" s="82">
        <v>0</v>
      </c>
      <c r="AE159" s="82">
        <v>0</v>
      </c>
      <c r="AF159" s="82"/>
      <c r="AG159" s="82">
        <v>0</v>
      </c>
      <c r="AH159" s="82">
        <f t="shared" si="4"/>
        <v>0</v>
      </c>
      <c r="AI159" s="82">
        <f t="shared" si="5"/>
        <v>0</v>
      </c>
    </row>
    <row r="160" spans="1:35" ht="13.5">
      <c r="A160" s="29">
        <v>97</v>
      </c>
      <c r="B160" s="39" t="s">
        <v>23</v>
      </c>
      <c r="C160" s="35" t="s">
        <v>28</v>
      </c>
      <c r="D160" s="64" t="s">
        <v>190</v>
      </c>
      <c r="E160" s="64"/>
      <c r="F160" s="29">
        <v>1</v>
      </c>
      <c r="G160" s="36"/>
      <c r="H160" s="36">
        <v>1</v>
      </c>
      <c r="I160" s="36"/>
      <c r="J160" s="37"/>
      <c r="K160" s="37"/>
      <c r="R160" s="82">
        <v>0</v>
      </c>
      <c r="S160" s="82">
        <v>0</v>
      </c>
      <c r="T160" s="82">
        <v>0</v>
      </c>
      <c r="U160" s="82">
        <v>0</v>
      </c>
      <c r="V160" s="82">
        <v>0</v>
      </c>
      <c r="W160" s="82">
        <v>0</v>
      </c>
      <c r="X160" s="82">
        <v>0</v>
      </c>
      <c r="Y160" s="82">
        <v>0</v>
      </c>
      <c r="Z160" s="82">
        <v>0</v>
      </c>
      <c r="AA160" s="82">
        <v>0</v>
      </c>
      <c r="AB160" s="82">
        <v>0</v>
      </c>
      <c r="AC160" s="82">
        <v>0</v>
      </c>
      <c r="AD160" s="82">
        <v>0</v>
      </c>
      <c r="AE160" s="82">
        <v>0</v>
      </c>
      <c r="AF160" s="82"/>
      <c r="AG160" s="82">
        <v>0</v>
      </c>
      <c r="AH160" s="82">
        <f t="shared" si="4"/>
        <v>0</v>
      </c>
      <c r="AI160" s="82">
        <f t="shared" si="5"/>
        <v>0</v>
      </c>
    </row>
    <row r="161" spans="1:35" ht="13.5">
      <c r="A161" s="6"/>
      <c r="B161" s="1" t="s">
        <v>193</v>
      </c>
      <c r="C161" s="14"/>
      <c r="D161" s="65"/>
      <c r="E161" s="65"/>
      <c r="F161" s="6"/>
      <c r="G161" s="27"/>
      <c r="H161" s="27"/>
      <c r="I161" s="27"/>
      <c r="J161" s="28"/>
      <c r="K161" s="28"/>
      <c r="R161" s="82">
        <v>0</v>
      </c>
      <c r="S161" s="82">
        <v>0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82">
        <v>0</v>
      </c>
      <c r="AB161" s="82">
        <v>0</v>
      </c>
      <c r="AC161" s="82">
        <v>0</v>
      </c>
      <c r="AD161" s="82">
        <v>0</v>
      </c>
      <c r="AE161" s="82">
        <v>0</v>
      </c>
      <c r="AF161" s="82"/>
      <c r="AG161" s="82">
        <v>0</v>
      </c>
      <c r="AH161" s="82">
        <f t="shared" si="4"/>
        <v>0</v>
      </c>
      <c r="AI161" s="82">
        <f t="shared" si="5"/>
        <v>0</v>
      </c>
    </row>
    <row r="162" spans="1:35" ht="13.5">
      <c r="A162" s="29">
        <v>98</v>
      </c>
      <c r="B162" s="39" t="s">
        <v>23</v>
      </c>
      <c r="C162" s="35" t="s">
        <v>28</v>
      </c>
      <c r="D162" s="64" t="s">
        <v>103</v>
      </c>
      <c r="E162" s="64" t="s">
        <v>262</v>
      </c>
      <c r="F162" s="29">
        <v>1</v>
      </c>
      <c r="G162" s="36"/>
      <c r="H162" s="36"/>
      <c r="I162" s="36"/>
      <c r="J162" s="37">
        <v>1</v>
      </c>
      <c r="K162" s="37"/>
      <c r="O162" s="83" t="s">
        <v>284</v>
      </c>
      <c r="P162" s="83" t="s">
        <v>285</v>
      </c>
      <c r="Q162" s="83" t="s">
        <v>6</v>
      </c>
      <c r="R162" s="82">
        <v>50</v>
      </c>
      <c r="S162" s="82">
        <v>23.82</v>
      </c>
      <c r="T162" s="82"/>
      <c r="U162" s="82">
        <v>2.5</v>
      </c>
      <c r="V162" s="82">
        <v>3</v>
      </c>
      <c r="W162" s="82">
        <v>5</v>
      </c>
      <c r="X162" s="82">
        <v>9.56</v>
      </c>
      <c r="Y162" s="82">
        <v>40</v>
      </c>
      <c r="Z162" s="82">
        <v>58.58</v>
      </c>
      <c r="AA162" s="82">
        <v>190</v>
      </c>
      <c r="AB162" s="82">
        <v>44.68</v>
      </c>
      <c r="AC162" s="82">
        <v>59.95</v>
      </c>
      <c r="AD162" s="82">
        <v>69.54</v>
      </c>
      <c r="AE162" s="82">
        <v>80.67</v>
      </c>
      <c r="AF162" s="82"/>
      <c r="AG162" s="82">
        <v>674.33</v>
      </c>
      <c r="AH162" s="82">
        <f t="shared" si="4"/>
        <v>1311.63</v>
      </c>
      <c r="AI162" s="82">
        <f t="shared" si="5"/>
        <v>1311.63</v>
      </c>
    </row>
    <row r="163" spans="1:35" ht="13.5">
      <c r="A163" s="6"/>
      <c r="B163" s="1" t="s">
        <v>194</v>
      </c>
      <c r="C163" s="14"/>
      <c r="D163" s="65"/>
      <c r="E163" s="65"/>
      <c r="F163" s="6"/>
      <c r="G163" s="27"/>
      <c r="H163" s="27"/>
      <c r="I163" s="27"/>
      <c r="J163" s="28"/>
      <c r="K163" s="28"/>
      <c r="R163" s="82">
        <v>0</v>
      </c>
      <c r="S163" s="82">
        <v>0</v>
      </c>
      <c r="T163" s="82">
        <v>0</v>
      </c>
      <c r="U163" s="82">
        <v>0</v>
      </c>
      <c r="V163" s="82">
        <v>0</v>
      </c>
      <c r="W163" s="82">
        <v>0</v>
      </c>
      <c r="X163" s="82">
        <v>0</v>
      </c>
      <c r="Y163" s="82">
        <v>0</v>
      </c>
      <c r="Z163" s="82">
        <v>0</v>
      </c>
      <c r="AA163" s="82">
        <v>0</v>
      </c>
      <c r="AB163" s="82">
        <v>0</v>
      </c>
      <c r="AC163" s="82">
        <v>0</v>
      </c>
      <c r="AD163" s="82">
        <v>0</v>
      </c>
      <c r="AE163" s="82">
        <v>0</v>
      </c>
      <c r="AF163" s="82"/>
      <c r="AG163" s="82">
        <v>0</v>
      </c>
      <c r="AH163" s="82">
        <f t="shared" si="4"/>
        <v>0</v>
      </c>
      <c r="AI163" s="82">
        <f t="shared" si="5"/>
        <v>0</v>
      </c>
    </row>
    <row r="164" spans="1:35" ht="13.5">
      <c r="A164" s="29">
        <v>99</v>
      </c>
      <c r="B164" s="39" t="s">
        <v>23</v>
      </c>
      <c r="C164" s="35" t="s">
        <v>28</v>
      </c>
      <c r="D164" s="64" t="s">
        <v>195</v>
      </c>
      <c r="E164" s="64" t="s">
        <v>263</v>
      </c>
      <c r="F164" s="29">
        <v>1</v>
      </c>
      <c r="G164" s="36"/>
      <c r="H164" s="36">
        <v>1</v>
      </c>
      <c r="I164" s="36"/>
      <c r="J164" s="37"/>
      <c r="K164" s="37"/>
      <c r="O164" s="83" t="s">
        <v>284</v>
      </c>
      <c r="P164" s="83" t="s">
        <v>285</v>
      </c>
      <c r="Q164" s="83" t="s">
        <v>9</v>
      </c>
      <c r="R164" s="82">
        <v>50</v>
      </c>
      <c r="S164" s="82">
        <v>23.67</v>
      </c>
      <c r="T164" s="82">
        <v>0</v>
      </c>
      <c r="U164" s="82">
        <v>2.5</v>
      </c>
      <c r="V164" s="82">
        <v>3</v>
      </c>
      <c r="W164" s="82">
        <v>5</v>
      </c>
      <c r="X164" s="82">
        <v>9.51</v>
      </c>
      <c r="Y164" s="82">
        <v>35</v>
      </c>
      <c r="Z164" s="82">
        <v>63.79</v>
      </c>
      <c r="AA164" s="82">
        <v>185</v>
      </c>
      <c r="AB164" s="82">
        <v>44.01</v>
      </c>
      <c r="AC164" s="82">
        <v>59.04</v>
      </c>
      <c r="AD164" s="82">
        <v>68.49</v>
      </c>
      <c r="AE164" s="82">
        <v>79.45</v>
      </c>
      <c r="AF164" s="82"/>
      <c r="AG164" s="82">
        <v>571.54</v>
      </c>
      <c r="AH164" s="82">
        <f t="shared" si="4"/>
        <v>1200</v>
      </c>
      <c r="AI164" s="82">
        <f>AH164</f>
        <v>1200</v>
      </c>
    </row>
    <row r="165" spans="1:35" ht="13.5">
      <c r="A165" s="29">
        <v>100</v>
      </c>
      <c r="B165" s="39" t="s">
        <v>23</v>
      </c>
      <c r="C165" s="35" t="s">
        <v>28</v>
      </c>
      <c r="D165" s="64" t="s">
        <v>196</v>
      </c>
      <c r="E165" s="64"/>
      <c r="F165" s="29">
        <v>1</v>
      </c>
      <c r="G165" s="36"/>
      <c r="H165" s="36"/>
      <c r="I165" s="36"/>
      <c r="J165" s="37">
        <v>1</v>
      </c>
      <c r="K165" s="37"/>
      <c r="R165" s="82">
        <v>0</v>
      </c>
      <c r="S165" s="82">
        <v>0</v>
      </c>
      <c r="T165" s="82">
        <v>0</v>
      </c>
      <c r="U165" s="82">
        <v>0</v>
      </c>
      <c r="V165" s="82">
        <v>0</v>
      </c>
      <c r="W165" s="82">
        <v>0</v>
      </c>
      <c r="X165" s="82">
        <v>0</v>
      </c>
      <c r="Y165" s="82">
        <v>0</v>
      </c>
      <c r="Z165" s="82">
        <v>0</v>
      </c>
      <c r="AA165" s="82">
        <v>0</v>
      </c>
      <c r="AB165" s="82">
        <v>0</v>
      </c>
      <c r="AC165" s="82">
        <v>0</v>
      </c>
      <c r="AD165" s="82">
        <v>0</v>
      </c>
      <c r="AE165" s="82">
        <v>0</v>
      </c>
      <c r="AF165" s="82"/>
      <c r="AG165" s="82">
        <v>0</v>
      </c>
      <c r="AH165" s="82">
        <f t="shared" si="4"/>
        <v>0</v>
      </c>
      <c r="AI165" s="82">
        <f t="shared" si="5"/>
        <v>0</v>
      </c>
    </row>
    <row r="166" spans="1:35" ht="13.5">
      <c r="A166" s="29">
        <v>101</v>
      </c>
      <c r="B166" s="39" t="s">
        <v>23</v>
      </c>
      <c r="C166" s="35" t="s">
        <v>28</v>
      </c>
      <c r="D166" s="64" t="s">
        <v>196</v>
      </c>
      <c r="E166" s="64"/>
      <c r="F166" s="29">
        <v>1</v>
      </c>
      <c r="G166" s="36"/>
      <c r="H166" s="36"/>
      <c r="I166" s="36"/>
      <c r="J166" s="37">
        <v>1</v>
      </c>
      <c r="K166" s="37"/>
      <c r="R166" s="82">
        <v>0</v>
      </c>
      <c r="S166" s="82">
        <v>0</v>
      </c>
      <c r="T166" s="82">
        <v>0</v>
      </c>
      <c r="U166" s="82">
        <v>0</v>
      </c>
      <c r="V166" s="82">
        <v>0</v>
      </c>
      <c r="W166" s="82">
        <v>0</v>
      </c>
      <c r="X166" s="82">
        <v>0</v>
      </c>
      <c r="Y166" s="82">
        <v>0</v>
      </c>
      <c r="Z166" s="82">
        <v>0</v>
      </c>
      <c r="AA166" s="82">
        <v>0</v>
      </c>
      <c r="AB166" s="82">
        <v>0</v>
      </c>
      <c r="AC166" s="82">
        <v>0</v>
      </c>
      <c r="AD166" s="82">
        <v>0</v>
      </c>
      <c r="AE166" s="82">
        <v>0</v>
      </c>
      <c r="AF166" s="82"/>
      <c r="AG166" s="82">
        <v>0</v>
      </c>
      <c r="AH166" s="82">
        <f t="shared" si="4"/>
        <v>0</v>
      </c>
      <c r="AI166" s="82">
        <f t="shared" si="5"/>
        <v>0</v>
      </c>
    </row>
    <row r="167" spans="1:35" ht="13.5">
      <c r="A167" s="29">
        <v>102</v>
      </c>
      <c r="B167" s="39" t="s">
        <v>23</v>
      </c>
      <c r="C167" s="35" t="s">
        <v>28</v>
      </c>
      <c r="D167" s="64" t="s">
        <v>196</v>
      </c>
      <c r="E167" s="64"/>
      <c r="F167" s="29">
        <v>1</v>
      </c>
      <c r="G167" s="36"/>
      <c r="H167" s="36"/>
      <c r="I167" s="36"/>
      <c r="J167" s="37">
        <v>1</v>
      </c>
      <c r="K167" s="37"/>
      <c r="R167" s="82">
        <v>0</v>
      </c>
      <c r="S167" s="82">
        <v>0</v>
      </c>
      <c r="T167" s="82">
        <v>0</v>
      </c>
      <c r="U167" s="82">
        <v>0</v>
      </c>
      <c r="V167" s="82">
        <v>0</v>
      </c>
      <c r="W167" s="82">
        <v>0</v>
      </c>
      <c r="X167" s="82">
        <v>0</v>
      </c>
      <c r="Y167" s="82">
        <v>0</v>
      </c>
      <c r="Z167" s="82">
        <v>0</v>
      </c>
      <c r="AA167" s="82">
        <v>0</v>
      </c>
      <c r="AB167" s="82">
        <v>0</v>
      </c>
      <c r="AC167" s="82">
        <v>0</v>
      </c>
      <c r="AD167" s="82">
        <v>0</v>
      </c>
      <c r="AE167" s="82">
        <v>0</v>
      </c>
      <c r="AF167" s="82"/>
      <c r="AG167" s="82">
        <v>0</v>
      </c>
      <c r="AH167" s="82">
        <f t="shared" si="4"/>
        <v>0</v>
      </c>
      <c r="AI167" s="82">
        <f t="shared" si="5"/>
        <v>0</v>
      </c>
    </row>
    <row r="168" spans="1:35" ht="13.5">
      <c r="A168" s="6"/>
      <c r="B168" s="1" t="s">
        <v>197</v>
      </c>
      <c r="C168" s="14"/>
      <c r="D168" s="65"/>
      <c r="E168" s="65"/>
      <c r="F168" s="6"/>
      <c r="G168" s="27"/>
      <c r="H168" s="27"/>
      <c r="I168" s="27"/>
      <c r="J168" s="28"/>
      <c r="K168" s="28"/>
      <c r="R168" s="82">
        <v>0</v>
      </c>
      <c r="S168" s="82">
        <v>0</v>
      </c>
      <c r="T168" s="82">
        <v>0</v>
      </c>
      <c r="U168" s="82">
        <v>0</v>
      </c>
      <c r="V168" s="82">
        <v>0</v>
      </c>
      <c r="W168" s="82">
        <v>0</v>
      </c>
      <c r="X168" s="82">
        <v>0</v>
      </c>
      <c r="Y168" s="82">
        <v>0</v>
      </c>
      <c r="Z168" s="82">
        <v>0</v>
      </c>
      <c r="AA168" s="82">
        <v>0</v>
      </c>
      <c r="AB168" s="82">
        <v>0</v>
      </c>
      <c r="AC168" s="82">
        <v>0</v>
      </c>
      <c r="AD168" s="82">
        <v>0</v>
      </c>
      <c r="AE168" s="82">
        <v>0</v>
      </c>
      <c r="AF168" s="82"/>
      <c r="AG168" s="82">
        <v>0</v>
      </c>
      <c r="AH168" s="82">
        <f t="shared" si="4"/>
        <v>0</v>
      </c>
      <c r="AI168" s="82">
        <f t="shared" si="5"/>
        <v>0</v>
      </c>
    </row>
    <row r="169" spans="1:35" ht="13.5">
      <c r="A169" s="29">
        <v>103</v>
      </c>
      <c r="B169" s="39" t="s">
        <v>23</v>
      </c>
      <c r="C169" s="35" t="s">
        <v>28</v>
      </c>
      <c r="D169" s="64" t="s">
        <v>198</v>
      </c>
      <c r="E169" s="64"/>
      <c r="F169" s="29">
        <v>1</v>
      </c>
      <c r="G169" s="36">
        <v>1</v>
      </c>
      <c r="H169" s="36"/>
      <c r="I169" s="36"/>
      <c r="J169" s="37"/>
      <c r="K169" s="37"/>
      <c r="R169" s="82">
        <v>0</v>
      </c>
      <c r="S169" s="82">
        <v>0</v>
      </c>
      <c r="T169" s="82">
        <v>0</v>
      </c>
      <c r="U169" s="82">
        <v>0</v>
      </c>
      <c r="V169" s="82">
        <v>0</v>
      </c>
      <c r="W169" s="82">
        <v>0</v>
      </c>
      <c r="X169" s="82">
        <v>0</v>
      </c>
      <c r="Y169" s="82">
        <v>0</v>
      </c>
      <c r="Z169" s="82">
        <v>0</v>
      </c>
      <c r="AA169" s="82">
        <v>0</v>
      </c>
      <c r="AB169" s="82">
        <v>0</v>
      </c>
      <c r="AC169" s="82">
        <v>0</v>
      </c>
      <c r="AD169" s="82">
        <v>0</v>
      </c>
      <c r="AE169" s="82">
        <v>0</v>
      </c>
      <c r="AF169" s="82"/>
      <c r="AG169" s="82">
        <v>0</v>
      </c>
      <c r="AH169" s="82">
        <f t="shared" si="4"/>
        <v>0</v>
      </c>
      <c r="AI169" s="82">
        <f t="shared" si="5"/>
        <v>0</v>
      </c>
    </row>
    <row r="170" spans="1:35" ht="13.5">
      <c r="A170" s="6"/>
      <c r="B170" s="1" t="s">
        <v>199</v>
      </c>
      <c r="C170" s="14"/>
      <c r="D170" s="65"/>
      <c r="E170" s="65"/>
      <c r="F170" s="6"/>
      <c r="G170" s="27"/>
      <c r="H170" s="27"/>
      <c r="I170" s="27"/>
      <c r="J170" s="28"/>
      <c r="K170" s="28"/>
      <c r="R170" s="82">
        <v>0</v>
      </c>
      <c r="S170" s="82">
        <v>0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  <c r="AC170" s="82">
        <v>0</v>
      </c>
      <c r="AD170" s="82">
        <v>0</v>
      </c>
      <c r="AE170" s="82">
        <v>0</v>
      </c>
      <c r="AF170" s="82"/>
      <c r="AG170" s="82">
        <v>0</v>
      </c>
      <c r="AH170" s="82">
        <f t="shared" si="4"/>
        <v>0</v>
      </c>
      <c r="AI170" s="82">
        <f t="shared" si="5"/>
        <v>0</v>
      </c>
    </row>
    <row r="171" spans="1:35" ht="13.5">
      <c r="A171" s="29">
        <v>104</v>
      </c>
      <c r="B171" s="39" t="s">
        <v>23</v>
      </c>
      <c r="C171" s="35" t="s">
        <v>28</v>
      </c>
      <c r="D171" s="64" t="s">
        <v>200</v>
      </c>
      <c r="E171" s="64"/>
      <c r="F171" s="29">
        <v>1</v>
      </c>
      <c r="G171" s="36"/>
      <c r="H171" s="36"/>
      <c r="I171" s="36"/>
      <c r="J171" s="37">
        <v>1</v>
      </c>
      <c r="K171" s="37"/>
      <c r="R171" s="82">
        <v>0</v>
      </c>
      <c r="S171" s="82">
        <v>0</v>
      </c>
      <c r="T171" s="82">
        <v>0</v>
      </c>
      <c r="U171" s="82">
        <v>0</v>
      </c>
      <c r="V171" s="82">
        <v>0</v>
      </c>
      <c r="W171" s="82">
        <v>0</v>
      </c>
      <c r="X171" s="82">
        <v>0</v>
      </c>
      <c r="Y171" s="82">
        <v>0</v>
      </c>
      <c r="Z171" s="82">
        <v>0</v>
      </c>
      <c r="AA171" s="82">
        <v>0</v>
      </c>
      <c r="AB171" s="82">
        <v>0</v>
      </c>
      <c r="AC171" s="82">
        <v>0</v>
      </c>
      <c r="AD171" s="82">
        <v>0</v>
      </c>
      <c r="AE171" s="82">
        <v>0</v>
      </c>
      <c r="AF171" s="82"/>
      <c r="AG171" s="82">
        <v>0</v>
      </c>
      <c r="AH171" s="82">
        <f t="shared" si="4"/>
        <v>0</v>
      </c>
      <c r="AI171" s="82">
        <f t="shared" si="5"/>
        <v>0</v>
      </c>
    </row>
    <row r="172" spans="1:35" ht="13.5">
      <c r="A172" s="46"/>
      <c r="B172" s="47"/>
      <c r="C172" s="48"/>
      <c r="D172" s="48"/>
      <c r="E172" s="48" t="s">
        <v>291</v>
      </c>
      <c r="F172" s="46"/>
      <c r="G172" s="49"/>
      <c r="H172" s="49"/>
      <c r="I172" s="49"/>
      <c r="J172" s="50"/>
      <c r="K172" s="50"/>
      <c r="R172" s="82">
        <f>SUM(R9:R171)</f>
        <v>1550</v>
      </c>
      <c r="S172" s="82">
        <f>SUM(S9:S171)</f>
        <v>886.7500000000002</v>
      </c>
      <c r="T172" s="82">
        <f aca="true" t="shared" si="6" ref="T172:AG172">SUM(T9:T171)</f>
        <v>1143.24</v>
      </c>
      <c r="U172" s="82">
        <f t="shared" si="6"/>
        <v>77.5</v>
      </c>
      <c r="V172" s="82">
        <f t="shared" si="6"/>
        <v>90</v>
      </c>
      <c r="W172" s="82">
        <f t="shared" si="6"/>
        <v>155</v>
      </c>
      <c r="X172" s="82">
        <f t="shared" si="6"/>
        <v>361.31</v>
      </c>
      <c r="Y172" s="82">
        <f t="shared" si="6"/>
        <v>1173</v>
      </c>
      <c r="Z172" s="82">
        <f t="shared" si="6"/>
        <v>1208.1399999999996</v>
      </c>
      <c r="AA172" s="82">
        <f t="shared" si="6"/>
        <v>7686</v>
      </c>
      <c r="AB172" s="82">
        <f t="shared" si="6"/>
        <v>1701.7400000000002</v>
      </c>
      <c r="AC172" s="82">
        <f t="shared" si="6"/>
        <v>2376.9399999999996</v>
      </c>
      <c r="AD172" s="82">
        <f t="shared" si="6"/>
        <v>2757.2699999999995</v>
      </c>
      <c r="AE172" s="82">
        <f t="shared" si="6"/>
        <v>3198.4699999999993</v>
      </c>
      <c r="AF172" s="82">
        <f t="shared" si="6"/>
        <v>3791.12</v>
      </c>
      <c r="AG172" s="82">
        <f t="shared" si="6"/>
        <v>21271.540000000005</v>
      </c>
      <c r="AH172" s="82">
        <f>SUM(AH9:AH171)</f>
        <v>49428.020000000004</v>
      </c>
      <c r="AI172" s="82">
        <f>SUM(AI9:AI171)</f>
        <v>42474.53</v>
      </c>
    </row>
    <row r="173" spans="1:35" ht="13.5">
      <c r="A173" s="46"/>
      <c r="B173" s="47"/>
      <c r="C173" s="48"/>
      <c r="D173" s="48"/>
      <c r="E173" s="48" t="s">
        <v>292</v>
      </c>
      <c r="F173" s="46"/>
      <c r="G173" s="49"/>
      <c r="H173" s="49"/>
      <c r="I173" s="49"/>
      <c r="J173" s="50"/>
      <c r="K173" s="50"/>
      <c r="R173" s="82">
        <f>SUM(R172*12)</f>
        <v>18600</v>
      </c>
      <c r="S173" s="82">
        <f>SUM(S172*12)</f>
        <v>10641.000000000004</v>
      </c>
      <c r="T173" s="82">
        <f aca="true" t="shared" si="7" ref="T173:AG173">SUM(T172*12)</f>
        <v>13718.880000000001</v>
      </c>
      <c r="U173" s="82">
        <f t="shared" si="7"/>
        <v>930</v>
      </c>
      <c r="V173" s="82">
        <f t="shared" si="7"/>
        <v>1080</v>
      </c>
      <c r="W173" s="82">
        <f t="shared" si="7"/>
        <v>1860</v>
      </c>
      <c r="X173" s="82">
        <f t="shared" si="7"/>
        <v>4335.72</v>
      </c>
      <c r="Y173" s="82">
        <f t="shared" si="7"/>
        <v>14076</v>
      </c>
      <c r="Z173" s="82">
        <f t="shared" si="7"/>
        <v>14497.679999999997</v>
      </c>
      <c r="AA173" s="82">
        <f t="shared" si="7"/>
        <v>92232</v>
      </c>
      <c r="AB173" s="82">
        <f t="shared" si="7"/>
        <v>20420.880000000005</v>
      </c>
      <c r="AC173" s="82">
        <f t="shared" si="7"/>
        <v>28523.279999999995</v>
      </c>
      <c r="AD173" s="82">
        <f t="shared" si="7"/>
        <v>33087.23999999999</v>
      </c>
      <c r="AE173" s="82">
        <f t="shared" si="7"/>
        <v>38381.63999999999</v>
      </c>
      <c r="AF173" s="82">
        <f t="shared" si="7"/>
        <v>45493.44</v>
      </c>
      <c r="AG173" s="82">
        <f t="shared" si="7"/>
        <v>255258.48000000004</v>
      </c>
      <c r="AH173" s="82">
        <f>SUM(AH172*12)</f>
        <v>593136.24</v>
      </c>
      <c r="AI173" s="82">
        <f>AI172*12</f>
        <v>509694.36</v>
      </c>
    </row>
    <row r="174" spans="1:35" ht="13.5">
      <c r="A174" s="46"/>
      <c r="B174" s="47"/>
      <c r="C174" s="48"/>
      <c r="D174" s="48"/>
      <c r="E174" s="48" t="s">
        <v>293</v>
      </c>
      <c r="F174" s="46"/>
      <c r="G174" s="49"/>
      <c r="H174" s="49"/>
      <c r="I174" s="49"/>
      <c r="J174" s="50"/>
      <c r="K174" s="50"/>
      <c r="R174" s="82"/>
      <c r="S174" s="82">
        <f>(R173+S1741)</f>
        <v>18600</v>
      </c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111">
        <f>AI173*0.09</f>
        <v>45872.492399999996</v>
      </c>
    </row>
    <row r="175" spans="1:34" ht="13.5">
      <c r="A175" s="46"/>
      <c r="B175" s="47"/>
      <c r="C175" s="48"/>
      <c r="D175" s="48"/>
      <c r="E175" s="48" t="s">
        <v>294</v>
      </c>
      <c r="F175" s="46"/>
      <c r="G175" s="49"/>
      <c r="H175" s="49"/>
      <c r="I175" s="49"/>
      <c r="J175" s="50"/>
      <c r="K175" s="50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</row>
    <row r="176" spans="1:34" ht="13.5">
      <c r="A176" s="46"/>
      <c r="B176" s="47"/>
      <c r="C176" s="48"/>
      <c r="D176" s="48"/>
      <c r="E176" s="48" t="s">
        <v>295</v>
      </c>
      <c r="F176" s="46"/>
      <c r="G176" s="49"/>
      <c r="H176" s="49"/>
      <c r="I176" s="49"/>
      <c r="J176" s="50"/>
      <c r="K176" s="50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</row>
    <row r="177" spans="1:34" ht="13.5">
      <c r="A177" s="46"/>
      <c r="B177" s="47"/>
      <c r="C177" s="48"/>
      <c r="D177" s="48"/>
      <c r="E177" s="48" t="s">
        <v>296</v>
      </c>
      <c r="F177" s="46"/>
      <c r="G177" s="49"/>
      <c r="H177" s="49"/>
      <c r="I177" s="49"/>
      <c r="J177" s="50"/>
      <c r="K177" s="50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</row>
    <row r="178" spans="1:34" ht="13.5">
      <c r="A178" s="46"/>
      <c r="B178" s="47"/>
      <c r="C178" s="48"/>
      <c r="D178" s="48"/>
      <c r="E178" s="48" t="s">
        <v>297</v>
      </c>
      <c r="F178" s="46"/>
      <c r="G178" s="49"/>
      <c r="H178" s="49"/>
      <c r="I178" s="49"/>
      <c r="J178" s="50"/>
      <c r="K178" s="50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</row>
    <row r="179" spans="1:34" ht="13.5">
      <c r="A179" s="46"/>
      <c r="B179" s="47"/>
      <c r="C179" s="48"/>
      <c r="D179" s="48"/>
      <c r="E179" s="48" t="s">
        <v>298</v>
      </c>
      <c r="F179" s="46"/>
      <c r="G179" s="49"/>
      <c r="H179" s="49"/>
      <c r="I179" s="49"/>
      <c r="J179" s="50"/>
      <c r="K179" s="50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</row>
    <row r="180" spans="1:34" ht="13.5">
      <c r="A180" s="46"/>
      <c r="B180" s="47"/>
      <c r="C180" s="48"/>
      <c r="D180" s="48"/>
      <c r="E180" s="48" t="s">
        <v>299</v>
      </c>
      <c r="F180" s="46"/>
      <c r="G180" s="49"/>
      <c r="H180" s="49"/>
      <c r="I180" s="49"/>
      <c r="J180" s="50"/>
      <c r="K180" s="50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</row>
    <row r="181" spans="1:34" ht="13.5">
      <c r="A181" s="46"/>
      <c r="B181" s="47"/>
      <c r="C181" s="48"/>
      <c r="D181" s="48"/>
      <c r="E181" s="48" t="s">
        <v>300</v>
      </c>
      <c r="F181" s="46"/>
      <c r="G181" s="49"/>
      <c r="H181" s="49"/>
      <c r="I181" s="49"/>
      <c r="J181" s="50"/>
      <c r="K181" s="50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</row>
    <row r="182" spans="1:34" ht="13.5">
      <c r="A182" s="46"/>
      <c r="B182" s="47"/>
      <c r="C182" s="48"/>
      <c r="D182" s="48"/>
      <c r="E182" s="48"/>
      <c r="F182" s="46"/>
      <c r="G182" s="49"/>
      <c r="H182" s="49"/>
      <c r="I182" s="49"/>
      <c r="J182" s="50"/>
      <c r="K182" s="50"/>
      <c r="R182" s="299" t="s">
        <v>303</v>
      </c>
      <c r="S182" s="299"/>
      <c r="T182" s="299"/>
      <c r="U182" s="299"/>
      <c r="V182" s="299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</row>
    <row r="183" spans="1:34" ht="13.5">
      <c r="A183" s="46"/>
      <c r="B183" s="47"/>
      <c r="C183" s="48"/>
      <c r="D183" s="48"/>
      <c r="E183" s="48"/>
      <c r="F183" s="46"/>
      <c r="G183" s="49"/>
      <c r="H183" s="49"/>
      <c r="I183" s="49"/>
      <c r="J183" s="50"/>
      <c r="K183" s="50"/>
      <c r="R183" s="82"/>
      <c r="S183" s="82"/>
      <c r="T183" s="82" t="s">
        <v>301</v>
      </c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</row>
    <row r="184" spans="1:34" ht="13.5">
      <c r="A184" s="46"/>
      <c r="B184" s="47"/>
      <c r="C184" s="48"/>
      <c r="D184" s="48"/>
      <c r="E184" s="48"/>
      <c r="F184" s="46"/>
      <c r="G184" s="49"/>
      <c r="H184" s="49"/>
      <c r="I184" s="49"/>
      <c r="J184" s="50"/>
      <c r="K184" s="50"/>
      <c r="R184" s="82">
        <v>1550</v>
      </c>
      <c r="S184" s="82">
        <v>886.75</v>
      </c>
      <c r="T184" s="82">
        <f>SUM(R184:S184)</f>
        <v>2436.75</v>
      </c>
      <c r="U184" s="82">
        <f>T184/2</f>
        <v>1218.375</v>
      </c>
      <c r="V184" s="82">
        <f>U184*9</f>
        <v>10965.375</v>
      </c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</row>
    <row r="185" spans="1:34" ht="13.5">
      <c r="A185" s="46"/>
      <c r="B185" s="47"/>
      <c r="C185" s="48"/>
      <c r="D185" s="48"/>
      <c r="E185" s="48"/>
      <c r="F185" s="46"/>
      <c r="G185" s="49"/>
      <c r="H185" s="49"/>
      <c r="I185" s="49"/>
      <c r="J185" s="50"/>
      <c r="K185" s="50"/>
      <c r="R185" s="82">
        <v>0.28</v>
      </c>
      <c r="S185" s="82">
        <v>886.75</v>
      </c>
      <c r="T185" s="82">
        <f>SUM(R185:S185)</f>
        <v>887.03</v>
      </c>
      <c r="U185" s="82">
        <f>T185/2</f>
        <v>443.515</v>
      </c>
      <c r="V185" s="82">
        <f>U185*16</f>
        <v>7096.24</v>
      </c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</row>
    <row r="186" spans="1:34" ht="13.5">
      <c r="A186" s="46"/>
      <c r="B186" s="47"/>
      <c r="C186" s="48"/>
      <c r="D186" s="48"/>
      <c r="E186" s="48" t="s">
        <v>306</v>
      </c>
      <c r="F186" s="46"/>
      <c r="G186" s="49"/>
      <c r="H186" s="49"/>
      <c r="I186" s="49"/>
      <c r="J186" s="50"/>
      <c r="K186" s="50"/>
      <c r="R186" s="114">
        <v>193563.24</v>
      </c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48" t="s">
        <v>306</v>
      </c>
      <c r="AF186" s="82"/>
      <c r="AG186" s="82"/>
      <c r="AH186" s="114">
        <v>193563.24</v>
      </c>
    </row>
    <row r="187" spans="1:34" ht="13.5">
      <c r="A187" s="46"/>
      <c r="B187" s="47"/>
      <c r="C187" s="48"/>
      <c r="D187" s="48"/>
      <c r="E187" s="48" t="s">
        <v>307</v>
      </c>
      <c r="F187" s="46"/>
      <c r="G187" s="49"/>
      <c r="H187" s="49"/>
      <c r="I187" s="49"/>
      <c r="J187" s="50"/>
      <c r="K187" s="50"/>
      <c r="R187" s="114">
        <v>165767.64</v>
      </c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48" t="s">
        <v>307</v>
      </c>
      <c r="AF187" s="82"/>
      <c r="AG187" s="82"/>
      <c r="AH187" s="114">
        <v>165767.64</v>
      </c>
    </row>
    <row r="188" spans="1:34" ht="13.5">
      <c r="A188" s="46"/>
      <c r="B188" s="47"/>
      <c r="C188" s="48"/>
      <c r="D188" s="48"/>
      <c r="E188" s="48"/>
      <c r="F188" s="46"/>
      <c r="G188" s="49"/>
      <c r="H188" s="49"/>
      <c r="I188" s="49"/>
      <c r="J188" s="50"/>
      <c r="K188" s="50"/>
      <c r="R188" s="114">
        <f>R187+R186</f>
        <v>359330.88</v>
      </c>
      <c r="S188" s="82"/>
      <c r="T188" s="82" t="s">
        <v>302</v>
      </c>
      <c r="U188" s="82"/>
      <c r="V188" s="82">
        <f>SUM(V184:V187)</f>
        <v>18061.614999999998</v>
      </c>
      <c r="W188" s="82"/>
      <c r="X188" s="82"/>
      <c r="Y188" s="82"/>
      <c r="Z188" s="82"/>
      <c r="AA188" s="82"/>
      <c r="AB188" s="82"/>
      <c r="AC188" s="82"/>
      <c r="AD188" s="82"/>
      <c r="AE188" s="48"/>
      <c r="AF188" s="82"/>
      <c r="AG188" s="82"/>
      <c r="AH188" s="114">
        <f>AH187+AH186</f>
        <v>359330.88</v>
      </c>
    </row>
    <row r="189" spans="1:35" ht="13.5">
      <c r="A189" s="46"/>
      <c r="B189" s="47"/>
      <c r="C189" s="48"/>
      <c r="D189" s="48"/>
      <c r="E189" s="48" t="s">
        <v>308</v>
      </c>
      <c r="F189" s="46"/>
      <c r="G189" s="49"/>
      <c r="H189" s="49"/>
      <c r="I189" s="49"/>
      <c r="J189" s="50"/>
      <c r="K189" s="50"/>
      <c r="R189" s="114">
        <v>147062.52</v>
      </c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48" t="s">
        <v>308</v>
      </c>
      <c r="AF189" s="82"/>
      <c r="AG189" s="82"/>
      <c r="AH189" s="114">
        <v>147062.52</v>
      </c>
      <c r="AI189" s="110">
        <f>AI173-AH189</f>
        <v>362631.83999999997</v>
      </c>
    </row>
    <row r="190" spans="1:34" ht="13.5">
      <c r="A190" s="46"/>
      <c r="B190" s="47"/>
      <c r="C190" s="48"/>
      <c r="D190" s="48"/>
      <c r="E190" s="48"/>
      <c r="F190" s="46"/>
      <c r="G190" s="49"/>
      <c r="H190" s="49"/>
      <c r="I190" s="49"/>
      <c r="J190" s="50"/>
      <c r="K190" s="50"/>
      <c r="R190" s="82"/>
      <c r="S190" s="82"/>
      <c r="T190" s="82">
        <v>50</v>
      </c>
      <c r="U190" s="82">
        <f>T190*0.05</f>
        <v>2.5</v>
      </c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</row>
    <row r="191" spans="1:34" ht="13.5">
      <c r="A191" s="46"/>
      <c r="B191" s="47"/>
      <c r="C191" s="48"/>
      <c r="D191" s="48"/>
      <c r="E191" s="48"/>
      <c r="F191" s="46"/>
      <c r="G191" s="49"/>
      <c r="H191" s="49"/>
      <c r="I191" s="49"/>
      <c r="J191" s="50"/>
      <c r="K191" s="50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>
        <f>AH188+AH189</f>
        <v>506393.4</v>
      </c>
    </row>
    <row r="192" spans="1:34" ht="13.5">
      <c r="A192" s="46"/>
      <c r="B192" s="47"/>
      <c r="C192" s="48"/>
      <c r="D192" s="48"/>
      <c r="E192" s="48"/>
      <c r="F192" s="46"/>
      <c r="G192" s="49"/>
      <c r="H192" s="49"/>
      <c r="I192" s="49"/>
      <c r="J192" s="50"/>
      <c r="K192" s="50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>
        <f>AI173-AH191</f>
        <v>3300.9599999999627</v>
      </c>
    </row>
    <row r="193" spans="1:34" ht="13.5">
      <c r="A193" s="46"/>
      <c r="B193" s="47"/>
      <c r="C193" s="48"/>
      <c r="D193" s="48"/>
      <c r="E193" s="48"/>
      <c r="F193" s="46"/>
      <c r="G193" s="49"/>
      <c r="H193" s="49"/>
      <c r="I193" s="49"/>
      <c r="J193" s="50"/>
      <c r="K193" s="50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</row>
    <row r="194" spans="1:11" ht="13.5">
      <c r="A194" s="46"/>
      <c r="B194" s="47"/>
      <c r="C194" s="48"/>
      <c r="D194" s="48"/>
      <c r="E194" s="48"/>
      <c r="F194" s="46"/>
      <c r="G194" s="49"/>
      <c r="H194" s="49"/>
      <c r="I194" s="49"/>
      <c r="J194" s="50"/>
      <c r="K194" s="50"/>
    </row>
    <row r="195" spans="1:11" ht="13.5">
      <c r="A195" s="46"/>
      <c r="B195" s="47"/>
      <c r="C195" s="48"/>
      <c r="D195" s="48"/>
      <c r="E195" s="48"/>
      <c r="F195" s="46"/>
      <c r="G195" s="49"/>
      <c r="H195" s="49"/>
      <c r="I195" s="49"/>
      <c r="J195" s="50"/>
      <c r="K195" s="50"/>
    </row>
    <row r="196" spans="1:11" ht="13.5">
      <c r="A196" s="46"/>
      <c r="B196" s="47"/>
      <c r="C196" s="48"/>
      <c r="D196" s="48"/>
      <c r="E196" s="48"/>
      <c r="F196" s="46"/>
      <c r="G196" s="49"/>
      <c r="H196" s="49"/>
      <c r="I196" s="49"/>
      <c r="J196" s="50"/>
      <c r="K196" s="50"/>
    </row>
    <row r="197" spans="1:11" ht="13.5">
      <c r="A197" s="46"/>
      <c r="B197" s="47"/>
      <c r="C197" s="48"/>
      <c r="D197" s="48"/>
      <c r="E197" s="48"/>
      <c r="F197" s="46"/>
      <c r="G197" s="49"/>
      <c r="H197" s="49"/>
      <c r="I197" s="49"/>
      <c r="J197" s="50"/>
      <c r="K197" s="50"/>
    </row>
    <row r="198" spans="1:11" ht="13.5">
      <c r="A198" s="46"/>
      <c r="B198" s="47"/>
      <c r="C198" s="48"/>
      <c r="D198" s="48"/>
      <c r="E198" s="48"/>
      <c r="F198" s="46"/>
      <c r="G198" s="49"/>
      <c r="H198" s="49"/>
      <c r="I198" s="49"/>
      <c r="J198" s="50"/>
      <c r="K198" s="50"/>
    </row>
    <row r="199" spans="1:11" ht="13.5">
      <c r="A199" s="46"/>
      <c r="B199" s="47"/>
      <c r="C199" s="48"/>
      <c r="D199" s="48"/>
      <c r="E199" s="48"/>
      <c r="F199" s="46"/>
      <c r="G199" s="49"/>
      <c r="H199" s="49"/>
      <c r="I199" s="49"/>
      <c r="J199" s="50"/>
      <c r="K199" s="50"/>
    </row>
    <row r="200" spans="1:11" ht="30">
      <c r="A200" s="285" t="s">
        <v>104</v>
      </c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</row>
    <row r="201" spans="1:11" ht="13.5">
      <c r="A201" s="51"/>
      <c r="B201" s="52"/>
      <c r="C201" s="53"/>
      <c r="D201" s="53"/>
      <c r="E201" s="53"/>
      <c r="F201" s="51"/>
      <c r="G201" s="54"/>
      <c r="H201" s="54"/>
      <c r="I201" s="54"/>
      <c r="J201" s="55"/>
      <c r="K201" s="55"/>
    </row>
    <row r="202" spans="1:11" ht="13.5" customHeight="1">
      <c r="A202" s="300" t="s">
        <v>234</v>
      </c>
      <c r="B202" s="301" t="s">
        <v>0</v>
      </c>
      <c r="C202" s="302"/>
      <c r="D202" s="304" t="s">
        <v>1</v>
      </c>
      <c r="E202" s="75"/>
      <c r="F202" s="287" t="s">
        <v>232</v>
      </c>
      <c r="G202" s="288"/>
      <c r="H202" s="288"/>
      <c r="I202" s="288"/>
      <c r="J202" s="288"/>
      <c r="K202" s="289"/>
    </row>
    <row r="203" spans="1:11" ht="13.5" customHeight="1">
      <c r="A203" s="284"/>
      <c r="B203" s="272"/>
      <c r="C203" s="272"/>
      <c r="D203" s="273"/>
      <c r="E203" s="74"/>
      <c r="F203" s="290" t="s">
        <v>230</v>
      </c>
      <c r="G203" s="291"/>
      <c r="H203" s="291"/>
      <c r="I203" s="291"/>
      <c r="J203" s="291"/>
      <c r="K203" s="292"/>
    </row>
    <row r="204" spans="1:11" ht="54">
      <c r="A204" s="284"/>
      <c r="B204" s="67" t="s">
        <v>3</v>
      </c>
      <c r="C204" s="67" t="s">
        <v>4</v>
      </c>
      <c r="D204" s="273"/>
      <c r="E204" s="72"/>
      <c r="F204" s="70" t="s">
        <v>2</v>
      </c>
      <c r="G204" s="69" t="s">
        <v>5</v>
      </c>
      <c r="H204" s="69" t="s">
        <v>6</v>
      </c>
      <c r="I204" s="69" t="s">
        <v>7</v>
      </c>
      <c r="J204" s="69" t="s">
        <v>8</v>
      </c>
      <c r="K204" s="69" t="s">
        <v>9</v>
      </c>
    </row>
    <row r="205" spans="1:11" ht="13.5">
      <c r="A205" s="42"/>
      <c r="B205" s="41" t="s">
        <v>104</v>
      </c>
      <c r="C205" s="43"/>
      <c r="D205" s="43"/>
      <c r="E205" s="43"/>
      <c r="F205" s="44"/>
      <c r="G205" s="45"/>
      <c r="H205" s="45"/>
      <c r="I205" s="45"/>
      <c r="J205" s="45"/>
      <c r="K205" s="45"/>
    </row>
    <row r="206" spans="1:11" ht="13.5">
      <c r="A206" s="6"/>
      <c r="B206" s="7" t="s">
        <v>105</v>
      </c>
      <c r="C206" s="15"/>
      <c r="D206" s="15"/>
      <c r="E206" s="15"/>
      <c r="F206" s="6"/>
      <c r="G206" s="27"/>
      <c r="H206" s="27"/>
      <c r="I206" s="27"/>
      <c r="J206" s="28"/>
      <c r="K206" s="28"/>
    </row>
    <row r="207" spans="1:11" ht="13.5">
      <c r="A207" s="6"/>
      <c r="B207" s="7" t="s">
        <v>106</v>
      </c>
      <c r="C207" s="14"/>
      <c r="D207" s="14"/>
      <c r="E207" s="14"/>
      <c r="F207" s="6"/>
      <c r="G207" s="27"/>
      <c r="H207" s="27"/>
      <c r="I207" s="27"/>
      <c r="J207" s="28"/>
      <c r="K207" s="28"/>
    </row>
    <row r="208" spans="1:11" ht="13.5">
      <c r="A208" s="29">
        <v>105</v>
      </c>
      <c r="B208" s="39" t="s">
        <v>173</v>
      </c>
      <c r="C208" s="35" t="s">
        <v>25</v>
      </c>
      <c r="D208" s="35" t="s">
        <v>107</v>
      </c>
      <c r="E208" s="35"/>
      <c r="F208" s="36">
        <v>1</v>
      </c>
      <c r="G208" s="36"/>
      <c r="H208" s="36"/>
      <c r="I208" s="36"/>
      <c r="J208" s="36"/>
      <c r="K208" s="36">
        <v>1</v>
      </c>
    </row>
    <row r="209" spans="1:11" ht="13.5">
      <c r="A209" s="29">
        <v>106</v>
      </c>
      <c r="B209" s="39" t="s">
        <v>201</v>
      </c>
      <c r="C209" s="35" t="s">
        <v>17</v>
      </c>
      <c r="D209" s="35" t="s">
        <v>108</v>
      </c>
      <c r="E209" s="35"/>
      <c r="F209" s="36">
        <v>1</v>
      </c>
      <c r="G209" s="36"/>
      <c r="H209" s="36"/>
      <c r="I209" s="36"/>
      <c r="J209" s="36">
        <v>1</v>
      </c>
      <c r="K209" s="36"/>
    </row>
    <row r="210" spans="1:11" ht="13.5">
      <c r="A210" s="29">
        <v>107</v>
      </c>
      <c r="B210" s="39" t="s">
        <v>23</v>
      </c>
      <c r="C210" s="35" t="s">
        <v>28</v>
      </c>
      <c r="D210" s="35" t="s">
        <v>202</v>
      </c>
      <c r="E210" s="35"/>
      <c r="F210" s="36">
        <v>1</v>
      </c>
      <c r="G210" s="36"/>
      <c r="H210" s="36"/>
      <c r="I210" s="36"/>
      <c r="J210" s="36">
        <v>1</v>
      </c>
      <c r="K210" s="36"/>
    </row>
    <row r="211" spans="1:11" ht="13.5">
      <c r="A211" s="29">
        <v>108</v>
      </c>
      <c r="B211" s="39" t="s">
        <v>23</v>
      </c>
      <c r="C211" s="35" t="s">
        <v>28</v>
      </c>
      <c r="D211" s="35" t="s">
        <v>210</v>
      </c>
      <c r="E211" s="35"/>
      <c r="F211" s="36">
        <v>1</v>
      </c>
      <c r="G211" s="36"/>
      <c r="H211" s="36"/>
      <c r="I211" s="36"/>
      <c r="J211" s="36">
        <v>1</v>
      </c>
      <c r="K211" s="36"/>
    </row>
    <row r="212" spans="1:11" ht="13.5">
      <c r="A212" s="20"/>
      <c r="B212" s="1" t="s">
        <v>204</v>
      </c>
      <c r="C212" s="14"/>
      <c r="D212" s="14"/>
      <c r="E212" s="14"/>
      <c r="F212" s="27"/>
      <c r="G212" s="27"/>
      <c r="H212" s="27"/>
      <c r="I212" s="27"/>
      <c r="J212" s="27"/>
      <c r="K212" s="27"/>
    </row>
    <row r="213" spans="1:11" ht="13.5">
      <c r="A213" s="29">
        <v>109</v>
      </c>
      <c r="B213" s="39" t="s">
        <v>173</v>
      </c>
      <c r="C213" s="35" t="s">
        <v>25</v>
      </c>
      <c r="D213" s="35" t="s">
        <v>203</v>
      </c>
      <c r="E213" s="35"/>
      <c r="F213" s="36">
        <v>1</v>
      </c>
      <c r="G213" s="36"/>
      <c r="H213" s="36"/>
      <c r="I213" s="36"/>
      <c r="J213" s="36">
        <v>1</v>
      </c>
      <c r="K213" s="36"/>
    </row>
    <row r="214" spans="1:11" ht="13.5">
      <c r="A214" s="29">
        <v>110</v>
      </c>
      <c r="B214" s="39" t="s">
        <v>124</v>
      </c>
      <c r="C214" s="35" t="s">
        <v>205</v>
      </c>
      <c r="D214" s="35" t="s">
        <v>206</v>
      </c>
      <c r="E214" s="35"/>
      <c r="F214" s="36">
        <v>1</v>
      </c>
      <c r="G214" s="36"/>
      <c r="H214" s="36"/>
      <c r="I214" s="36"/>
      <c r="J214" s="36">
        <v>1</v>
      </c>
      <c r="K214" s="36"/>
    </row>
    <row r="215" spans="1:11" ht="13.5">
      <c r="A215" s="29">
        <v>111</v>
      </c>
      <c r="B215" s="39" t="s">
        <v>207</v>
      </c>
      <c r="C215" s="35" t="s">
        <v>208</v>
      </c>
      <c r="D215" s="35" t="s">
        <v>209</v>
      </c>
      <c r="E215" s="35"/>
      <c r="F215" s="36">
        <v>1</v>
      </c>
      <c r="G215" s="36"/>
      <c r="H215" s="36"/>
      <c r="I215" s="36"/>
      <c r="J215" s="36">
        <v>1</v>
      </c>
      <c r="K215" s="36"/>
    </row>
    <row r="216" spans="1:11" ht="13.5">
      <c r="A216" s="6"/>
      <c r="B216" s="1" t="s">
        <v>215</v>
      </c>
      <c r="C216" s="14"/>
      <c r="D216" s="14"/>
      <c r="E216" s="14"/>
      <c r="F216" s="27"/>
      <c r="G216" s="27"/>
      <c r="H216" s="27"/>
      <c r="I216" s="27"/>
      <c r="J216" s="27"/>
      <c r="K216" s="27"/>
    </row>
    <row r="217" spans="1:11" ht="13.5">
      <c r="A217" s="29">
        <v>112</v>
      </c>
      <c r="B217" s="39" t="s">
        <v>173</v>
      </c>
      <c r="C217" s="35" t="s">
        <v>25</v>
      </c>
      <c r="D217" s="35" t="s">
        <v>211</v>
      </c>
      <c r="E217" s="35"/>
      <c r="F217" s="36">
        <v>1</v>
      </c>
      <c r="G217" s="36"/>
      <c r="H217" s="36"/>
      <c r="I217" s="36"/>
      <c r="J217" s="36">
        <v>1</v>
      </c>
      <c r="K217" s="36"/>
    </row>
    <row r="218" spans="1:11" ht="13.5">
      <c r="A218" s="29">
        <v>113</v>
      </c>
      <c r="B218" s="39" t="s">
        <v>212</v>
      </c>
      <c r="C218" s="35" t="s">
        <v>213</v>
      </c>
      <c r="D218" s="35" t="s">
        <v>214</v>
      </c>
      <c r="E218" s="35"/>
      <c r="F218" s="36">
        <v>1</v>
      </c>
      <c r="G218" s="36"/>
      <c r="H218" s="36"/>
      <c r="I218" s="36"/>
      <c r="J218" s="36">
        <v>1</v>
      </c>
      <c r="K218" s="36"/>
    </row>
    <row r="219" spans="1:11" ht="13.5">
      <c r="A219" s="29">
        <v>114</v>
      </c>
      <c r="B219" s="39" t="s">
        <v>212</v>
      </c>
      <c r="C219" s="35" t="s">
        <v>213</v>
      </c>
      <c r="D219" s="35" t="s">
        <v>214</v>
      </c>
      <c r="E219" s="35"/>
      <c r="F219" s="36">
        <v>1</v>
      </c>
      <c r="G219" s="36"/>
      <c r="H219" s="36"/>
      <c r="I219" s="36"/>
      <c r="J219" s="36">
        <v>1</v>
      </c>
      <c r="K219" s="36"/>
    </row>
    <row r="220" spans="1:11" ht="13.5">
      <c r="A220" s="6"/>
      <c r="B220" s="1" t="s">
        <v>216</v>
      </c>
      <c r="C220" s="14"/>
      <c r="D220" s="14"/>
      <c r="E220" s="14"/>
      <c r="F220" s="27"/>
      <c r="G220" s="27"/>
      <c r="H220" s="27"/>
      <c r="I220" s="27"/>
      <c r="J220" s="27"/>
      <c r="K220" s="27"/>
    </row>
    <row r="221" spans="1:11" ht="13.5">
      <c r="A221" s="29">
        <v>115</v>
      </c>
      <c r="B221" s="39" t="s">
        <v>173</v>
      </c>
      <c r="C221" s="35" t="s">
        <v>25</v>
      </c>
      <c r="D221" s="35" t="s">
        <v>211</v>
      </c>
      <c r="E221" s="35"/>
      <c r="F221" s="36">
        <v>1</v>
      </c>
      <c r="G221" s="36"/>
      <c r="H221" s="36"/>
      <c r="I221" s="36"/>
      <c r="J221" s="36">
        <v>1</v>
      </c>
      <c r="K221" s="36"/>
    </row>
    <row r="222" spans="1:11" ht="13.5">
      <c r="A222" s="29">
        <v>116</v>
      </c>
      <c r="B222" s="39" t="s">
        <v>217</v>
      </c>
      <c r="C222" s="35" t="s">
        <v>218</v>
      </c>
      <c r="D222" s="35" t="s">
        <v>219</v>
      </c>
      <c r="E222" s="35"/>
      <c r="F222" s="36">
        <v>1</v>
      </c>
      <c r="G222" s="36"/>
      <c r="H222" s="36"/>
      <c r="I222" s="36"/>
      <c r="J222" s="36">
        <v>1</v>
      </c>
      <c r="K222" s="36"/>
    </row>
    <row r="223" spans="1:11" ht="13.5">
      <c r="A223" s="29">
        <v>117</v>
      </c>
      <c r="B223" s="39" t="s">
        <v>23</v>
      </c>
      <c r="C223" s="35" t="s">
        <v>28</v>
      </c>
      <c r="D223" s="35" t="s">
        <v>191</v>
      </c>
      <c r="E223" s="35"/>
      <c r="F223" s="36">
        <v>1</v>
      </c>
      <c r="G223" s="36"/>
      <c r="H223" s="36"/>
      <c r="I223" s="36"/>
      <c r="J223" s="36">
        <v>1</v>
      </c>
      <c r="K223" s="36"/>
    </row>
    <row r="224" spans="1:11" ht="13.5">
      <c r="A224" s="6"/>
      <c r="B224" s="1" t="s">
        <v>220</v>
      </c>
      <c r="C224" s="14"/>
      <c r="D224" s="14"/>
      <c r="E224" s="14"/>
      <c r="F224" s="27"/>
      <c r="G224" s="27"/>
      <c r="H224" s="27"/>
      <c r="I224" s="27"/>
      <c r="J224" s="27"/>
      <c r="K224" s="27"/>
    </row>
    <row r="225" spans="1:11" ht="13.5">
      <c r="A225" s="29">
        <v>118</v>
      </c>
      <c r="B225" s="39" t="s">
        <v>173</v>
      </c>
      <c r="C225" s="35" t="s">
        <v>25</v>
      </c>
      <c r="D225" s="35" t="s">
        <v>211</v>
      </c>
      <c r="E225" s="35"/>
      <c r="F225" s="36">
        <v>1</v>
      </c>
      <c r="G225" s="36"/>
      <c r="H225" s="36"/>
      <c r="I225" s="36"/>
      <c r="J225" s="36">
        <v>1</v>
      </c>
      <c r="K225" s="36"/>
    </row>
    <row r="226" spans="1:11" ht="13.5">
      <c r="A226" s="29">
        <v>119</v>
      </c>
      <c r="B226" s="39" t="s">
        <v>217</v>
      </c>
      <c r="C226" s="35" t="s">
        <v>218</v>
      </c>
      <c r="D226" s="35" t="s">
        <v>219</v>
      </c>
      <c r="E226" s="35"/>
      <c r="F226" s="36">
        <v>1</v>
      </c>
      <c r="G226" s="36"/>
      <c r="H226" s="36"/>
      <c r="I226" s="36"/>
      <c r="J226" s="36">
        <v>1</v>
      </c>
      <c r="K226" s="36"/>
    </row>
    <row r="227" spans="1:11" ht="13.5">
      <c r="A227" s="29">
        <v>120</v>
      </c>
      <c r="B227" s="39" t="s">
        <v>221</v>
      </c>
      <c r="C227" s="35" t="s">
        <v>222</v>
      </c>
      <c r="D227" s="35" t="s">
        <v>223</v>
      </c>
      <c r="E227" s="35"/>
      <c r="F227" s="36">
        <v>1</v>
      </c>
      <c r="G227" s="36"/>
      <c r="H227" s="36"/>
      <c r="I227" s="36"/>
      <c r="J227" s="36">
        <v>1</v>
      </c>
      <c r="K227" s="36"/>
    </row>
    <row r="228" spans="1:11" ht="12.75">
      <c r="A228" s="21"/>
      <c r="B228" s="13"/>
      <c r="C228" s="13"/>
      <c r="D228" s="18" t="s">
        <v>109</v>
      </c>
      <c r="E228" s="18"/>
      <c r="F228" s="29">
        <f aca="true" t="shared" si="8" ref="F228:K228">SUM(F9:F227)</f>
        <v>120</v>
      </c>
      <c r="G228" s="59">
        <f t="shared" si="8"/>
        <v>9</v>
      </c>
      <c r="H228" s="59">
        <f t="shared" si="8"/>
        <v>13</v>
      </c>
      <c r="I228" s="59">
        <f t="shared" si="8"/>
        <v>0</v>
      </c>
      <c r="J228" s="59">
        <f t="shared" si="8"/>
        <v>88</v>
      </c>
      <c r="K228" s="59">
        <f t="shared" si="8"/>
        <v>10</v>
      </c>
    </row>
    <row r="229" spans="1:9" ht="13.5">
      <c r="A229" s="22"/>
      <c r="B229" s="10"/>
      <c r="C229" s="10"/>
      <c r="D229" s="24"/>
      <c r="E229" s="24"/>
      <c r="F229" s="46"/>
      <c r="G229" s="30"/>
      <c r="H229" s="30"/>
      <c r="I229" s="30"/>
    </row>
    <row r="230" spans="2:9" ht="13.5">
      <c r="B230" s="47"/>
      <c r="D230" s="48"/>
      <c r="F230" s="12"/>
      <c r="G230" s="30"/>
      <c r="H230" s="30"/>
      <c r="I230" s="30"/>
    </row>
    <row r="231" spans="6:9" ht="12.75">
      <c r="F231" s="12"/>
      <c r="G231" s="30"/>
      <c r="H231" s="30"/>
      <c r="I231" s="30"/>
    </row>
    <row r="232" spans="6:9" ht="12.75">
      <c r="F232" s="12"/>
      <c r="G232" s="30"/>
      <c r="H232" s="30"/>
      <c r="I232" s="30"/>
    </row>
    <row r="233" spans="6:9" ht="12.75">
      <c r="F233" s="12"/>
      <c r="G233" s="30"/>
      <c r="H233" s="30"/>
      <c r="I233" s="30"/>
    </row>
    <row r="234" spans="6:9" ht="12.75">
      <c r="F234" s="12"/>
      <c r="G234" s="30"/>
      <c r="H234" s="30"/>
      <c r="I234" s="30"/>
    </row>
    <row r="235" spans="6:9" ht="12.75">
      <c r="F235" s="12"/>
      <c r="G235" s="30"/>
      <c r="H235" s="30"/>
      <c r="I235" s="30"/>
    </row>
    <row r="236" spans="6:9" ht="12.75">
      <c r="F236" s="12"/>
      <c r="G236" s="30"/>
      <c r="H236" s="30"/>
      <c r="I236" s="30"/>
    </row>
    <row r="237" spans="6:9" ht="12.75">
      <c r="F237" s="12"/>
      <c r="G237" s="30"/>
      <c r="H237" s="30"/>
      <c r="I237" s="30"/>
    </row>
    <row r="238" spans="6:9" ht="12.75">
      <c r="F238" s="12"/>
      <c r="G238" s="30"/>
      <c r="H238" s="30"/>
      <c r="I238" s="30"/>
    </row>
    <row r="239" spans="6:9" ht="12.75">
      <c r="F239" s="12"/>
      <c r="G239" s="30"/>
      <c r="H239" s="30"/>
      <c r="I239" s="30"/>
    </row>
    <row r="240" spans="1:9" ht="12.75">
      <c r="A240" s="22"/>
      <c r="B240" s="10"/>
      <c r="C240" s="10"/>
      <c r="D240" s="10"/>
      <c r="E240" s="10"/>
      <c r="F240" s="12"/>
      <c r="G240" s="30"/>
      <c r="H240" s="30"/>
      <c r="I240" s="30"/>
    </row>
    <row r="241" spans="1:9" ht="12.75">
      <c r="A241" s="22"/>
      <c r="B241" s="10"/>
      <c r="C241" s="10"/>
      <c r="D241" s="10"/>
      <c r="E241" s="10"/>
      <c r="F241" s="12"/>
      <c r="G241" s="30"/>
      <c r="H241" s="30"/>
      <c r="I241" s="30"/>
    </row>
    <row r="242" spans="1:9" ht="12.75">
      <c r="A242" s="22"/>
      <c r="B242" s="10"/>
      <c r="C242" s="10"/>
      <c r="D242" s="10"/>
      <c r="E242" s="10"/>
      <c r="F242" s="12"/>
      <c r="G242" s="30"/>
      <c r="H242" s="30"/>
      <c r="I242" s="30"/>
    </row>
    <row r="243" spans="1:9" ht="12.75">
      <c r="A243" s="22"/>
      <c r="B243" s="10"/>
      <c r="C243" s="10"/>
      <c r="D243" s="10"/>
      <c r="E243" s="10"/>
      <c r="F243" s="12"/>
      <c r="G243" s="30"/>
      <c r="H243" s="30"/>
      <c r="I243" s="30"/>
    </row>
    <row r="244" spans="1:9" ht="12.75">
      <c r="A244" s="22"/>
      <c r="B244" s="10"/>
      <c r="C244" s="10"/>
      <c r="D244" s="10"/>
      <c r="E244" s="10"/>
      <c r="F244" s="12"/>
      <c r="G244" s="30"/>
      <c r="H244" s="30"/>
      <c r="I244" s="30"/>
    </row>
    <row r="245" spans="1:9" ht="12.75">
      <c r="A245" s="22"/>
      <c r="B245" s="10"/>
      <c r="C245" s="10"/>
      <c r="D245" s="10"/>
      <c r="E245" s="10"/>
      <c r="F245" s="12"/>
      <c r="G245" s="30"/>
      <c r="H245" s="30"/>
      <c r="I245" s="30"/>
    </row>
    <row r="246" spans="1:9" ht="12.75">
      <c r="A246" s="22"/>
      <c r="B246" s="10"/>
      <c r="C246" s="10"/>
      <c r="D246" s="10"/>
      <c r="E246" s="10"/>
      <c r="F246" s="12"/>
      <c r="G246" s="30"/>
      <c r="H246" s="30"/>
      <c r="I246" s="30"/>
    </row>
    <row r="247" spans="1:9" ht="12.75">
      <c r="A247" s="22"/>
      <c r="B247" s="10"/>
      <c r="C247" s="10"/>
      <c r="D247" s="10"/>
      <c r="E247" s="10"/>
      <c r="F247" s="12"/>
      <c r="G247" s="30"/>
      <c r="H247" s="30"/>
      <c r="I247" s="30"/>
    </row>
    <row r="248" spans="1:9" ht="12.75">
      <c r="A248" s="22"/>
      <c r="B248" s="10"/>
      <c r="C248" s="10"/>
      <c r="D248" s="10"/>
      <c r="E248" s="10"/>
      <c r="F248" s="12"/>
      <c r="G248" s="30"/>
      <c r="H248" s="30"/>
      <c r="I248" s="30"/>
    </row>
    <row r="249" spans="1:9" ht="12.75">
      <c r="A249" s="22"/>
      <c r="B249" s="10"/>
      <c r="C249" s="10"/>
      <c r="D249" s="10"/>
      <c r="E249" s="10"/>
      <c r="F249" s="12"/>
      <c r="G249" s="30"/>
      <c r="H249" s="30"/>
      <c r="I249" s="30"/>
    </row>
    <row r="250" spans="1:9" ht="12.75">
      <c r="A250" s="22"/>
      <c r="B250" s="10"/>
      <c r="C250" s="10"/>
      <c r="D250" s="10"/>
      <c r="E250" s="10"/>
      <c r="F250" s="12"/>
      <c r="G250" s="30"/>
      <c r="H250" s="30"/>
      <c r="I250" s="30"/>
    </row>
    <row r="251" spans="1:9" ht="12.75">
      <c r="A251" s="22"/>
      <c r="B251" s="10"/>
      <c r="C251" s="10"/>
      <c r="D251" s="10"/>
      <c r="E251" s="10"/>
      <c r="F251" s="12"/>
      <c r="G251" s="30"/>
      <c r="H251" s="30"/>
      <c r="I251" s="30"/>
    </row>
    <row r="252" spans="1:9" ht="12.75">
      <c r="A252" s="22"/>
      <c r="B252" s="10"/>
      <c r="C252" s="10"/>
      <c r="D252" s="10"/>
      <c r="E252" s="10"/>
      <c r="F252" s="12"/>
      <c r="G252" s="30"/>
      <c r="H252" s="30"/>
      <c r="I252" s="30"/>
    </row>
    <row r="253" spans="1:9" ht="12.75">
      <c r="A253" s="22"/>
      <c r="B253" s="10"/>
      <c r="C253" s="10"/>
      <c r="D253" s="10"/>
      <c r="E253" s="10"/>
      <c r="F253" s="12"/>
      <c r="G253" s="30"/>
      <c r="H253" s="30"/>
      <c r="I253" s="30"/>
    </row>
    <row r="254" spans="1:9" ht="12.75">
      <c r="A254" s="22"/>
      <c r="B254" s="10"/>
      <c r="C254" s="10"/>
      <c r="D254" s="10"/>
      <c r="E254" s="10"/>
      <c r="F254" s="12"/>
      <c r="G254" s="30"/>
      <c r="H254" s="30"/>
      <c r="I254" s="30"/>
    </row>
    <row r="255" spans="1:9" ht="12.75">
      <c r="A255" s="22"/>
      <c r="B255" s="10"/>
      <c r="C255" s="10"/>
      <c r="D255" s="10"/>
      <c r="E255" s="10"/>
      <c r="F255" s="12"/>
      <c r="G255" s="30"/>
      <c r="H255" s="30"/>
      <c r="I255" s="30"/>
    </row>
    <row r="256" spans="1:9" ht="12.75">
      <c r="A256" s="22"/>
      <c r="B256" s="10"/>
      <c r="C256" s="10"/>
      <c r="D256" s="10"/>
      <c r="E256" s="10"/>
      <c r="F256" s="12"/>
      <c r="G256" s="30"/>
      <c r="H256" s="30"/>
      <c r="I256" s="30"/>
    </row>
    <row r="257" spans="1:9" ht="12.75">
      <c r="A257" s="22"/>
      <c r="B257" s="10"/>
      <c r="C257" s="10"/>
      <c r="D257" s="10"/>
      <c r="E257" s="10"/>
      <c r="F257" s="12"/>
      <c r="G257" s="30"/>
      <c r="H257" s="30"/>
      <c r="I257" s="30"/>
    </row>
    <row r="258" spans="1:9" ht="12.75">
      <c r="A258" s="22"/>
      <c r="B258" s="10"/>
      <c r="C258" s="10"/>
      <c r="D258" s="10"/>
      <c r="E258" s="10"/>
      <c r="F258" s="12"/>
      <c r="G258" s="30"/>
      <c r="H258" s="30"/>
      <c r="I258" s="30"/>
    </row>
    <row r="259" spans="1:9" ht="12.75">
      <c r="A259" s="22"/>
      <c r="B259" s="10"/>
      <c r="C259" s="10"/>
      <c r="D259" s="10"/>
      <c r="E259" s="10"/>
      <c r="F259" s="12"/>
      <c r="G259" s="30"/>
      <c r="H259" s="30"/>
      <c r="I259" s="30"/>
    </row>
    <row r="260" spans="1:9" ht="12.75">
      <c r="A260" s="22"/>
      <c r="B260" s="10"/>
      <c r="C260" s="10"/>
      <c r="D260" s="10"/>
      <c r="E260" s="10"/>
      <c r="F260" s="12"/>
      <c r="G260" s="30"/>
      <c r="H260" s="30"/>
      <c r="I260" s="30"/>
    </row>
    <row r="261" spans="1:9" ht="12.75">
      <c r="A261" s="22"/>
      <c r="B261" s="10"/>
      <c r="C261" s="10"/>
      <c r="D261" s="10"/>
      <c r="E261" s="10"/>
      <c r="F261" s="12"/>
      <c r="G261" s="30"/>
      <c r="H261" s="30"/>
      <c r="I261" s="30"/>
    </row>
    <row r="262" spans="1:9" ht="12.75">
      <c r="A262" s="22"/>
      <c r="B262" s="10"/>
      <c r="C262" s="10"/>
      <c r="D262" s="10"/>
      <c r="E262" s="10"/>
      <c r="F262" s="12"/>
      <c r="G262" s="30"/>
      <c r="H262" s="30"/>
      <c r="I262" s="30"/>
    </row>
    <row r="263" spans="1:9" ht="12.75">
      <c r="A263" s="22"/>
      <c r="B263" s="10"/>
      <c r="C263" s="10"/>
      <c r="D263" s="10"/>
      <c r="E263" s="10"/>
      <c r="F263" s="12"/>
      <c r="G263" s="30"/>
      <c r="H263" s="30"/>
      <c r="I263" s="30"/>
    </row>
    <row r="264" spans="1:9" ht="12.75">
      <c r="A264" s="22"/>
      <c r="B264" s="10"/>
      <c r="C264" s="10"/>
      <c r="D264" s="10"/>
      <c r="E264" s="10"/>
      <c r="F264" s="12"/>
      <c r="G264" s="30"/>
      <c r="H264" s="30"/>
      <c r="I264" s="30"/>
    </row>
    <row r="265" spans="1:9" ht="12.75">
      <c r="A265" s="22"/>
      <c r="B265" s="10"/>
      <c r="C265" s="10"/>
      <c r="D265" s="10"/>
      <c r="E265" s="10"/>
      <c r="F265" s="12"/>
      <c r="G265" s="30"/>
      <c r="H265" s="30"/>
      <c r="I265" s="30"/>
    </row>
    <row r="266" spans="1:9" ht="12.75">
      <c r="A266" s="22"/>
      <c r="B266" s="10"/>
      <c r="C266" s="10"/>
      <c r="D266" s="10"/>
      <c r="E266" s="10"/>
      <c r="F266" s="12"/>
      <c r="G266" s="30"/>
      <c r="H266" s="30"/>
      <c r="I266" s="30"/>
    </row>
    <row r="267" spans="1:9" ht="12.75">
      <c r="A267" s="22"/>
      <c r="B267" s="10"/>
      <c r="C267" s="10"/>
      <c r="D267" s="10"/>
      <c r="E267" s="10"/>
      <c r="F267" s="12"/>
      <c r="G267" s="30"/>
      <c r="H267" s="30"/>
      <c r="I267" s="30"/>
    </row>
    <row r="268" spans="1:9" ht="12.75">
      <c r="A268" s="22"/>
      <c r="B268" s="10"/>
      <c r="C268" s="10"/>
      <c r="D268" s="10"/>
      <c r="E268" s="10"/>
      <c r="F268" s="12"/>
      <c r="G268" s="30"/>
      <c r="H268" s="30"/>
      <c r="I268" s="30"/>
    </row>
    <row r="269" spans="1:9" ht="12.75">
      <c r="A269" s="22"/>
      <c r="B269" s="10"/>
      <c r="C269" s="10"/>
      <c r="D269" s="10"/>
      <c r="E269" s="10"/>
      <c r="F269" s="12"/>
      <c r="G269" s="30"/>
      <c r="H269" s="30"/>
      <c r="I269" s="30"/>
    </row>
    <row r="270" spans="1:9" ht="12.75">
      <c r="A270" s="22"/>
      <c r="B270" s="10"/>
      <c r="C270" s="10"/>
      <c r="D270" s="10"/>
      <c r="E270" s="10"/>
      <c r="F270" s="12"/>
      <c r="G270" s="30"/>
      <c r="H270" s="30"/>
      <c r="I270" s="30"/>
    </row>
    <row r="271" spans="1:9" ht="12.75">
      <c r="A271" s="22"/>
      <c r="B271" s="10"/>
      <c r="C271" s="10"/>
      <c r="D271" s="10"/>
      <c r="E271" s="10"/>
      <c r="F271" s="12"/>
      <c r="G271" s="30"/>
      <c r="H271" s="30"/>
      <c r="I271" s="30"/>
    </row>
    <row r="272" spans="1:9" ht="12.75">
      <c r="A272" s="22"/>
      <c r="B272" s="10"/>
      <c r="C272" s="10"/>
      <c r="D272" s="10"/>
      <c r="E272" s="10"/>
      <c r="F272" s="12"/>
      <c r="G272" s="30"/>
      <c r="H272" s="30"/>
      <c r="I272" s="30"/>
    </row>
    <row r="273" spans="1:9" ht="12.75">
      <c r="A273" s="22"/>
      <c r="B273" s="10"/>
      <c r="C273" s="10"/>
      <c r="D273" s="10"/>
      <c r="E273" s="10"/>
      <c r="F273" s="12"/>
      <c r="G273" s="30"/>
      <c r="H273" s="30"/>
      <c r="I273" s="30"/>
    </row>
    <row r="274" spans="1:9" ht="12.75">
      <c r="A274" s="22"/>
      <c r="B274" s="10"/>
      <c r="C274" s="10"/>
      <c r="D274" s="10"/>
      <c r="E274" s="10"/>
      <c r="F274" s="12"/>
      <c r="G274" s="30"/>
      <c r="H274" s="30"/>
      <c r="I274" s="30"/>
    </row>
    <row r="275" spans="1:9" ht="12.75">
      <c r="A275" s="22"/>
      <c r="B275" s="10"/>
      <c r="C275" s="10"/>
      <c r="D275" s="10"/>
      <c r="E275" s="10"/>
      <c r="F275" s="12"/>
      <c r="G275" s="30"/>
      <c r="H275" s="30"/>
      <c r="I275" s="30"/>
    </row>
    <row r="276" spans="1:9" ht="12.75">
      <c r="A276" s="22"/>
      <c r="B276" s="10"/>
      <c r="C276" s="10"/>
      <c r="D276" s="10"/>
      <c r="E276" s="10"/>
      <c r="F276" s="12"/>
      <c r="G276" s="30"/>
      <c r="H276" s="30"/>
      <c r="I276" s="30"/>
    </row>
    <row r="277" spans="1:9" ht="12.75">
      <c r="A277" s="22"/>
      <c r="B277" s="10"/>
      <c r="C277" s="10"/>
      <c r="D277" s="10"/>
      <c r="E277" s="10"/>
      <c r="F277" s="12"/>
      <c r="G277" s="30"/>
      <c r="H277" s="30"/>
      <c r="I277" s="30"/>
    </row>
    <row r="278" spans="1:9" ht="12.75">
      <c r="A278" s="22"/>
      <c r="B278" s="10"/>
      <c r="C278" s="10"/>
      <c r="D278" s="10"/>
      <c r="E278" s="10"/>
      <c r="F278" s="12"/>
      <c r="G278" s="30"/>
      <c r="H278" s="30"/>
      <c r="I278" s="30"/>
    </row>
    <row r="279" spans="1:9" ht="12.75">
      <c r="A279" s="22"/>
      <c r="B279" s="10"/>
      <c r="C279" s="10"/>
      <c r="D279" s="10"/>
      <c r="E279" s="10"/>
      <c r="F279" s="12"/>
      <c r="G279" s="30"/>
      <c r="H279" s="30"/>
      <c r="I279" s="30"/>
    </row>
    <row r="280" spans="1:9" ht="12.75">
      <c r="A280" s="22"/>
      <c r="B280" s="10"/>
      <c r="C280" s="10"/>
      <c r="D280" s="10"/>
      <c r="E280" s="10"/>
      <c r="F280" s="12"/>
      <c r="G280" s="30"/>
      <c r="H280" s="30"/>
      <c r="I280" s="30"/>
    </row>
    <row r="281" spans="1:9" ht="12.75">
      <c r="A281" s="22"/>
      <c r="B281" s="10"/>
      <c r="C281" s="10"/>
      <c r="D281" s="10"/>
      <c r="E281" s="10"/>
      <c r="F281" s="12"/>
      <c r="G281" s="30"/>
      <c r="H281" s="30"/>
      <c r="I281" s="30"/>
    </row>
    <row r="282" spans="1:9" ht="12.75">
      <c r="A282" s="22"/>
      <c r="B282" s="10"/>
      <c r="C282" s="10"/>
      <c r="D282" s="10"/>
      <c r="E282" s="10"/>
      <c r="F282" s="12"/>
      <c r="G282" s="30"/>
      <c r="H282" s="30"/>
      <c r="I282" s="30"/>
    </row>
    <row r="283" spans="1:9" ht="12.75">
      <c r="A283" s="22"/>
      <c r="B283" s="10"/>
      <c r="C283" s="10"/>
      <c r="D283" s="10"/>
      <c r="E283" s="10"/>
      <c r="F283" s="12"/>
      <c r="G283" s="30"/>
      <c r="H283" s="30"/>
      <c r="I283" s="30"/>
    </row>
    <row r="284" spans="1:9" ht="12.75">
      <c r="A284" s="22"/>
      <c r="B284" s="10"/>
      <c r="C284" s="10"/>
      <c r="D284" s="10"/>
      <c r="E284" s="10"/>
      <c r="F284" s="12"/>
      <c r="G284" s="30"/>
      <c r="H284" s="30"/>
      <c r="I284" s="30"/>
    </row>
    <row r="285" spans="1:9" ht="12.75">
      <c r="A285" s="22"/>
      <c r="B285" s="10"/>
      <c r="C285" s="10"/>
      <c r="D285" s="10"/>
      <c r="E285" s="10"/>
      <c r="F285" s="12"/>
      <c r="G285" s="30"/>
      <c r="H285" s="30"/>
      <c r="I285" s="30"/>
    </row>
    <row r="286" spans="1:9" ht="12.75">
      <c r="A286" s="22"/>
      <c r="B286" s="10"/>
      <c r="C286" s="10"/>
      <c r="D286" s="10"/>
      <c r="E286" s="10"/>
      <c r="F286" s="12"/>
      <c r="G286" s="30"/>
      <c r="H286" s="30"/>
      <c r="I286" s="30"/>
    </row>
    <row r="287" spans="1:9" ht="12.75">
      <c r="A287" s="22"/>
      <c r="B287" s="10"/>
      <c r="C287" s="10"/>
      <c r="D287" s="10"/>
      <c r="E287" s="10"/>
      <c r="F287" s="12"/>
      <c r="G287" s="30"/>
      <c r="H287" s="30"/>
      <c r="I287" s="30"/>
    </row>
    <row r="288" spans="1:9" ht="12.75">
      <c r="A288" s="22"/>
      <c r="B288" s="10"/>
      <c r="C288" s="10"/>
      <c r="D288" s="10"/>
      <c r="E288" s="10"/>
      <c r="F288" s="12"/>
      <c r="G288" s="30"/>
      <c r="H288" s="30"/>
      <c r="I288" s="30"/>
    </row>
    <row r="289" spans="1:9" ht="12.75">
      <c r="A289" s="22"/>
      <c r="B289" s="10"/>
      <c r="C289" s="10"/>
      <c r="D289" s="10"/>
      <c r="E289" s="10"/>
      <c r="F289" s="12"/>
      <c r="G289" s="30"/>
      <c r="H289" s="30"/>
      <c r="I289" s="30"/>
    </row>
    <row r="290" spans="1:9" ht="12.75">
      <c r="A290" s="22"/>
      <c r="B290" s="10"/>
      <c r="C290" s="10"/>
      <c r="D290" s="10"/>
      <c r="E290" s="10"/>
      <c r="F290" s="12"/>
      <c r="G290" s="30"/>
      <c r="H290" s="30"/>
      <c r="I290" s="30"/>
    </row>
    <row r="291" spans="1:9" ht="12.75">
      <c r="A291" s="22"/>
      <c r="B291" s="10"/>
      <c r="C291" s="10"/>
      <c r="D291" s="10"/>
      <c r="E291" s="10"/>
      <c r="F291" s="12"/>
      <c r="G291" s="30"/>
      <c r="H291" s="30"/>
      <c r="I291" s="30"/>
    </row>
    <row r="292" spans="1:9" ht="12.75">
      <c r="A292" s="22"/>
      <c r="B292" s="10"/>
      <c r="C292" s="10"/>
      <c r="D292" s="10"/>
      <c r="E292" s="10"/>
      <c r="F292" s="12"/>
      <c r="G292" s="30"/>
      <c r="H292" s="30"/>
      <c r="I292" s="30"/>
    </row>
    <row r="293" spans="1:9" ht="12.75">
      <c r="A293" s="22"/>
      <c r="B293" s="10"/>
      <c r="C293" s="10"/>
      <c r="D293" s="10"/>
      <c r="E293" s="10"/>
      <c r="F293" s="12"/>
      <c r="G293" s="30"/>
      <c r="H293" s="30"/>
      <c r="I293" s="30"/>
    </row>
    <row r="294" spans="1:9" ht="12.75">
      <c r="A294" s="22"/>
      <c r="B294" s="10"/>
      <c r="C294" s="10"/>
      <c r="D294" s="10"/>
      <c r="E294" s="10"/>
      <c r="F294" s="12"/>
      <c r="G294" s="30"/>
      <c r="H294" s="30"/>
      <c r="I294" s="30"/>
    </row>
    <row r="295" spans="1:9" ht="12.75">
      <c r="A295" s="22"/>
      <c r="B295" s="10"/>
      <c r="C295" s="10"/>
      <c r="D295" s="10"/>
      <c r="E295" s="10"/>
      <c r="F295" s="12"/>
      <c r="G295" s="30"/>
      <c r="H295" s="30"/>
      <c r="I295" s="30"/>
    </row>
    <row r="296" spans="1:9" ht="12.75">
      <c r="A296" s="22"/>
      <c r="B296" s="10"/>
      <c r="C296" s="10"/>
      <c r="D296" s="10"/>
      <c r="E296" s="10"/>
      <c r="F296" s="12"/>
      <c r="G296" s="30"/>
      <c r="H296" s="30"/>
      <c r="I296" s="30"/>
    </row>
    <row r="297" spans="1:9" ht="12.75">
      <c r="A297" s="22"/>
      <c r="B297" s="10"/>
      <c r="C297" s="10"/>
      <c r="D297" s="10"/>
      <c r="E297" s="10"/>
      <c r="F297" s="12"/>
      <c r="G297" s="30"/>
      <c r="H297" s="30"/>
      <c r="I297" s="30"/>
    </row>
    <row r="298" spans="1:9" ht="12.75">
      <c r="A298" s="22"/>
      <c r="B298" s="10"/>
      <c r="C298" s="10"/>
      <c r="D298" s="10"/>
      <c r="E298" s="10"/>
      <c r="F298" s="12"/>
      <c r="G298" s="30"/>
      <c r="H298" s="30"/>
      <c r="I298" s="30"/>
    </row>
    <row r="299" spans="1:9" ht="12.75">
      <c r="A299" s="22"/>
      <c r="B299" s="10"/>
      <c r="C299" s="10"/>
      <c r="D299" s="10"/>
      <c r="E299" s="10"/>
      <c r="F299" s="12"/>
      <c r="G299" s="30"/>
      <c r="H299" s="30"/>
      <c r="I299" s="30"/>
    </row>
    <row r="300" spans="1:9" ht="12.75">
      <c r="A300" s="22"/>
      <c r="B300" s="10"/>
      <c r="C300" s="10"/>
      <c r="D300" s="10"/>
      <c r="E300" s="10"/>
      <c r="F300" s="12"/>
      <c r="G300" s="30"/>
      <c r="H300" s="30"/>
      <c r="I300" s="30"/>
    </row>
    <row r="301" spans="1:9" ht="12.75">
      <c r="A301" s="22"/>
      <c r="B301" s="10"/>
      <c r="C301" s="10"/>
      <c r="D301" s="10"/>
      <c r="E301" s="10"/>
      <c r="F301" s="12"/>
      <c r="G301" s="30"/>
      <c r="H301" s="30"/>
      <c r="I301" s="30"/>
    </row>
    <row r="302" spans="1:9" ht="12.75">
      <c r="A302" s="22"/>
      <c r="B302" s="10"/>
      <c r="C302" s="10"/>
      <c r="D302" s="10"/>
      <c r="E302" s="10"/>
      <c r="F302" s="12"/>
      <c r="G302" s="30"/>
      <c r="H302" s="30"/>
      <c r="I302" s="30"/>
    </row>
    <row r="303" spans="1:9" ht="12.75">
      <c r="A303" s="22"/>
      <c r="B303" s="10"/>
      <c r="C303" s="10"/>
      <c r="D303" s="10"/>
      <c r="E303" s="10"/>
      <c r="F303" s="12"/>
      <c r="G303" s="30"/>
      <c r="H303" s="30"/>
      <c r="I303" s="30"/>
    </row>
    <row r="304" spans="1:9" ht="12.75">
      <c r="A304" s="22"/>
      <c r="B304" s="10"/>
      <c r="C304" s="10"/>
      <c r="D304" s="10"/>
      <c r="E304" s="10"/>
      <c r="F304" s="12"/>
      <c r="G304" s="30"/>
      <c r="H304" s="30"/>
      <c r="I304" s="30"/>
    </row>
    <row r="305" spans="1:9" ht="12.75">
      <c r="A305" s="22"/>
      <c r="B305" s="10"/>
      <c r="C305" s="10"/>
      <c r="D305" s="10"/>
      <c r="E305" s="10"/>
      <c r="F305" s="12"/>
      <c r="G305" s="30"/>
      <c r="H305" s="30"/>
      <c r="I305" s="30"/>
    </row>
    <row r="306" spans="1:9" ht="12.75">
      <c r="A306" s="22"/>
      <c r="B306" s="10"/>
      <c r="C306" s="10"/>
      <c r="D306" s="10"/>
      <c r="E306" s="10"/>
      <c r="F306" s="12"/>
      <c r="G306" s="30"/>
      <c r="H306" s="30"/>
      <c r="I306" s="30"/>
    </row>
    <row r="307" spans="1:9" ht="12.75">
      <c r="A307" s="22"/>
      <c r="B307" s="10"/>
      <c r="C307" s="10"/>
      <c r="D307" s="10"/>
      <c r="E307" s="10"/>
      <c r="F307" s="12"/>
      <c r="G307" s="30"/>
      <c r="H307" s="30"/>
      <c r="I307" s="30"/>
    </row>
    <row r="308" spans="1:9" ht="12.75">
      <c r="A308" s="22"/>
      <c r="B308" s="10"/>
      <c r="C308" s="10"/>
      <c r="D308" s="10"/>
      <c r="E308" s="10"/>
      <c r="F308" s="12"/>
      <c r="G308" s="30"/>
      <c r="H308" s="30"/>
      <c r="I308" s="30"/>
    </row>
    <row r="309" spans="1:9" ht="12.75">
      <c r="A309" s="22"/>
      <c r="B309" s="10"/>
      <c r="C309" s="10"/>
      <c r="D309" s="10"/>
      <c r="E309" s="10"/>
      <c r="F309" s="12"/>
      <c r="G309" s="30"/>
      <c r="H309" s="30"/>
      <c r="I309" s="30"/>
    </row>
    <row r="310" spans="1:9" ht="12.75">
      <c r="A310" s="22"/>
      <c r="B310" s="10"/>
      <c r="C310" s="10"/>
      <c r="D310" s="10"/>
      <c r="E310" s="10"/>
      <c r="F310" s="12"/>
      <c r="G310" s="30"/>
      <c r="H310" s="30"/>
      <c r="I310" s="30"/>
    </row>
  </sheetData>
  <sheetProtection/>
  <mergeCells count="40">
    <mergeCell ref="R182:V182"/>
    <mergeCell ref="A202:A204"/>
    <mergeCell ref="B202:C203"/>
    <mergeCell ref="A5:K5"/>
    <mergeCell ref="F6:K6"/>
    <mergeCell ref="F7:K7"/>
    <mergeCell ref="D202:D204"/>
    <mergeCell ref="A132:A134"/>
    <mergeCell ref="B132:C133"/>
    <mergeCell ref="D132:D134"/>
    <mergeCell ref="A200:K200"/>
    <mergeCell ref="F202:K202"/>
    <mergeCell ref="F203:K203"/>
    <mergeCell ref="F132:K132"/>
    <mergeCell ref="F133:K133"/>
    <mergeCell ref="A55:C55"/>
    <mergeCell ref="A4:K4"/>
    <mergeCell ref="A67:A69"/>
    <mergeCell ref="A6:A8"/>
    <mergeCell ref="B6:C7"/>
    <mergeCell ref="D6:D8"/>
    <mergeCell ref="T6:T8"/>
    <mergeCell ref="U6:U8"/>
    <mergeCell ref="V6:V8"/>
    <mergeCell ref="W6:W8"/>
    <mergeCell ref="B67:C68"/>
    <mergeCell ref="D67:D69"/>
    <mergeCell ref="F67:K67"/>
    <mergeCell ref="F68:K68"/>
    <mergeCell ref="R6:R8"/>
    <mergeCell ref="S6:S8"/>
    <mergeCell ref="AD6:AD8"/>
    <mergeCell ref="AE6:AE8"/>
    <mergeCell ref="AG6:AG8"/>
    <mergeCell ref="X6:X8"/>
    <mergeCell ref="Y6:Y8"/>
    <mergeCell ref="Z6:Z8"/>
    <mergeCell ref="AA6:AA8"/>
    <mergeCell ref="AB6:AB8"/>
    <mergeCell ref="AC6:AC8"/>
  </mergeCells>
  <printOptions/>
  <pageMargins left="0.35433070866141736" right="0.1968503937007874" top="0.35433070866141736" bottom="0.6299212598425197" header="0" footer="0.4724409448818898"/>
  <pageSetup horizontalDpi="300" verticalDpi="300" orientation="landscape" paperSize="9" scale="60" r:id="rId4"/>
  <headerFooter alignWithMargins="0">
    <oddFooter>&amp;CPágina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2"/>
  <sheetViews>
    <sheetView view="pageBreakPreview" zoomScale="130" zoomScaleSheetLayoutView="130" zoomScalePageLayoutView="0" workbookViewId="0" topLeftCell="A1">
      <selection activeCell="B27" sqref="B27"/>
    </sheetView>
  </sheetViews>
  <sheetFormatPr defaultColWidth="11.421875" defaultRowHeight="12.75"/>
  <cols>
    <col min="1" max="1" width="31.421875" style="0" customWidth="1"/>
  </cols>
  <sheetData>
    <row r="3" spans="1:2" ht="13.5">
      <c r="A3" s="64" t="s">
        <v>263</v>
      </c>
      <c r="B3" s="112">
        <v>1200</v>
      </c>
    </row>
    <row r="4" spans="1:2" ht="13.5">
      <c r="A4" s="64" t="s">
        <v>262</v>
      </c>
      <c r="B4" s="113">
        <v>1311.63</v>
      </c>
    </row>
    <row r="5" spans="1:2" ht="13.5">
      <c r="A5" s="64" t="s">
        <v>260</v>
      </c>
      <c r="B5" s="113">
        <v>1538.89</v>
      </c>
    </row>
    <row r="6" spans="1:2" ht="13.5">
      <c r="A6" s="64" t="s">
        <v>259</v>
      </c>
      <c r="B6" s="113">
        <v>1144.19</v>
      </c>
    </row>
    <row r="7" spans="1:2" ht="13.5">
      <c r="A7" s="64" t="s">
        <v>258</v>
      </c>
      <c r="B7" s="113">
        <v>781.4</v>
      </c>
    </row>
    <row r="8" spans="1:2" ht="13.5">
      <c r="A8" s="64" t="s">
        <v>257</v>
      </c>
      <c r="B8" s="113">
        <v>781.4</v>
      </c>
    </row>
    <row r="9" spans="1:2" ht="13.5">
      <c r="A9" s="64" t="s">
        <v>255</v>
      </c>
      <c r="B9" s="113">
        <v>1144.19</v>
      </c>
    </row>
    <row r="10" spans="1:2" ht="13.5">
      <c r="A10" s="64" t="s">
        <v>256</v>
      </c>
      <c r="B10" s="113">
        <v>781.4</v>
      </c>
    </row>
    <row r="11" spans="1:2" ht="13.5">
      <c r="A11" s="64" t="s">
        <v>245</v>
      </c>
      <c r="B11" s="113">
        <v>1144.19</v>
      </c>
    </row>
    <row r="12" spans="1:2" ht="13.5">
      <c r="A12" s="64"/>
      <c r="B12" s="113"/>
    </row>
    <row r="13" spans="1:2" ht="13.5">
      <c r="A13" s="64"/>
      <c r="B13" s="113"/>
    </row>
    <row r="14" spans="1:2" ht="13.5">
      <c r="A14" s="64"/>
      <c r="B14" s="113"/>
    </row>
    <row r="15" spans="1:2" ht="13.5">
      <c r="A15" s="64"/>
      <c r="B15" s="113"/>
    </row>
    <row r="16" spans="1:2" ht="13.5">
      <c r="A16" s="64" t="s">
        <v>256</v>
      </c>
      <c r="B16" s="113">
        <v>781.4</v>
      </c>
    </row>
    <row r="17" spans="1:2" ht="13.5">
      <c r="A17" s="64" t="s">
        <v>245</v>
      </c>
      <c r="B17" s="113">
        <v>1144.19</v>
      </c>
    </row>
    <row r="18" spans="1:2" ht="13.5">
      <c r="A18" s="64" t="s">
        <v>261</v>
      </c>
      <c r="B18" s="113">
        <v>1200</v>
      </c>
    </row>
    <row r="19" spans="1:2" ht="13.5">
      <c r="A19" s="64" t="s">
        <v>254</v>
      </c>
      <c r="B19" s="113">
        <v>1200</v>
      </c>
    </row>
    <row r="20" spans="1:2" ht="13.5">
      <c r="A20" s="64" t="s">
        <v>253</v>
      </c>
      <c r="B20" s="113">
        <v>1311.63</v>
      </c>
    </row>
    <row r="21" spans="1:2" ht="13.5">
      <c r="A21" s="64" t="s">
        <v>264</v>
      </c>
      <c r="B21" s="113">
        <v>1144.19</v>
      </c>
    </row>
    <row r="22" spans="1:2" ht="13.5">
      <c r="A22" s="64" t="s">
        <v>252</v>
      </c>
      <c r="B22" s="113">
        <v>1534.89</v>
      </c>
    </row>
    <row r="23" spans="1:2" ht="13.5">
      <c r="A23" s="64" t="s">
        <v>249</v>
      </c>
      <c r="B23" s="113">
        <v>1534.89</v>
      </c>
    </row>
    <row r="24" spans="1:2" ht="13.5">
      <c r="A24" s="64" t="s">
        <v>250</v>
      </c>
      <c r="B24" s="113">
        <v>1311.63</v>
      </c>
    </row>
    <row r="25" spans="1:2" ht="13.5">
      <c r="A25" s="64" t="s">
        <v>248</v>
      </c>
      <c r="B25" s="113">
        <v>1200</v>
      </c>
    </row>
    <row r="26" spans="1:2" ht="13.5">
      <c r="A26" s="64" t="s">
        <v>247</v>
      </c>
      <c r="B26" s="113">
        <v>1534.89</v>
      </c>
    </row>
    <row r="27" spans="1:2" ht="13.5">
      <c r="A27" s="64" t="s">
        <v>246</v>
      </c>
      <c r="B27" s="113">
        <v>1813.96</v>
      </c>
    </row>
    <row r="28" spans="1:2" ht="13.5">
      <c r="A28" s="64" t="s">
        <v>244</v>
      </c>
      <c r="B28" s="113">
        <v>1534.89</v>
      </c>
    </row>
    <row r="29" spans="1:2" ht="13.5">
      <c r="A29" s="64" t="s">
        <v>251</v>
      </c>
      <c r="B29" s="113">
        <v>1423.26</v>
      </c>
    </row>
    <row r="30" spans="1:2" ht="12.75">
      <c r="A30" s="113"/>
      <c r="B30" s="113"/>
    </row>
    <row r="31" spans="1:2" ht="13.5">
      <c r="A31" s="64" t="s">
        <v>304</v>
      </c>
      <c r="B31" s="113">
        <v>2093.03</v>
      </c>
    </row>
    <row r="32" spans="1:2" ht="13.5">
      <c r="A32" s="64" t="s">
        <v>305</v>
      </c>
      <c r="B32" s="113">
        <v>1953.49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187"/>
  <sheetViews>
    <sheetView tabSelected="1" view="pageLayout" zoomScaleSheetLayoutView="75" workbookViewId="0" topLeftCell="A110">
      <selection activeCell="A110" sqref="A110"/>
    </sheetView>
  </sheetViews>
  <sheetFormatPr defaultColWidth="11.421875" defaultRowHeight="12.75"/>
  <cols>
    <col min="2" max="2" width="4.28125" style="0" customWidth="1"/>
    <col min="3" max="3" width="43.28125" style="0" customWidth="1"/>
    <col min="4" max="4" width="11.8515625" style="0" customWidth="1"/>
    <col min="5" max="5" width="30.28125" style="0" customWidth="1"/>
    <col min="6" max="6" width="20.421875" style="0" customWidth="1"/>
    <col min="7" max="7" width="7.8515625" style="0" customWidth="1"/>
    <col min="8" max="11" width="2.28125" style="0" customWidth="1"/>
    <col min="12" max="12" width="3.421875" style="0" customWidth="1"/>
    <col min="13" max="13" width="0.13671875" style="0" customWidth="1"/>
    <col min="14" max="14" width="6.8515625" style="0" customWidth="1"/>
    <col min="15" max="18" width="1.1484375" style="0" customWidth="1"/>
    <col min="19" max="19" width="5.421875" style="0" customWidth="1"/>
    <col min="20" max="20" width="8.421875" style="0" customWidth="1"/>
    <col min="21" max="21" width="9.28125" style="0" customWidth="1"/>
    <col min="22" max="22" width="7.8515625" style="0" customWidth="1"/>
    <col min="23" max="23" width="9.00390625" style="0" customWidth="1"/>
    <col min="24" max="24" width="8.00390625" style="0" customWidth="1"/>
    <col min="25" max="25" width="8.28125" style="0" customWidth="1"/>
    <col min="26" max="26" width="7.28125" style="0" customWidth="1"/>
    <col min="27" max="31" width="8.57421875" style="0" customWidth="1"/>
    <col min="32" max="32" width="8.7109375" style="0" customWidth="1"/>
    <col min="33" max="33" width="7.57421875" style="0" customWidth="1"/>
    <col min="34" max="34" width="9.57421875" style="164" customWidth="1"/>
    <col min="35" max="35" width="8.57421875" style="0" customWidth="1"/>
    <col min="36" max="36" width="9.57421875" style="0" customWidth="1"/>
  </cols>
  <sheetData>
    <row r="1" ht="12.75"/>
    <row r="2" spans="2:12" ht="12.75">
      <c r="B2" s="31"/>
      <c r="G2" s="31"/>
      <c r="H2" s="26"/>
      <c r="I2" s="26"/>
      <c r="J2" s="26"/>
      <c r="K2" s="26"/>
      <c r="L2" s="26"/>
    </row>
    <row r="3" spans="2:12" ht="15">
      <c r="B3" s="56"/>
      <c r="C3" s="57"/>
      <c r="D3" s="11"/>
      <c r="E3" s="11"/>
      <c r="F3" s="11"/>
      <c r="G3" s="12"/>
      <c r="H3" s="12"/>
      <c r="I3" s="12"/>
      <c r="J3" s="12"/>
      <c r="K3" s="12"/>
      <c r="L3" s="12"/>
    </row>
    <row r="4" spans="2:35" ht="15.75">
      <c r="B4" s="56"/>
      <c r="C4" s="57"/>
      <c r="D4" s="11"/>
      <c r="E4" s="11"/>
      <c r="F4" s="11"/>
      <c r="G4" s="12"/>
      <c r="H4" s="12"/>
      <c r="I4" s="12"/>
      <c r="J4" s="12"/>
      <c r="K4" s="12"/>
      <c r="L4" s="12"/>
      <c r="S4" s="329" t="s">
        <v>290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</row>
    <row r="5" spans="2:12" ht="21.75" thickBot="1">
      <c r="B5" s="283" t="s">
        <v>115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2:35" ht="15.75" thickBot="1">
      <c r="B6" s="314" t="s">
        <v>266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S6" s="308" t="s">
        <v>267</v>
      </c>
      <c r="T6" s="311" t="s">
        <v>268</v>
      </c>
      <c r="U6" s="305" t="s">
        <v>269</v>
      </c>
      <c r="V6" s="305" t="s">
        <v>270</v>
      </c>
      <c r="W6" s="305" t="s">
        <v>271</v>
      </c>
      <c r="X6" s="305" t="s">
        <v>272</v>
      </c>
      <c r="Y6" s="305" t="s">
        <v>273</v>
      </c>
      <c r="Z6" s="305" t="s">
        <v>274</v>
      </c>
      <c r="AA6" s="305" t="s">
        <v>275</v>
      </c>
      <c r="AB6" s="305" t="s">
        <v>276</v>
      </c>
      <c r="AC6" s="305" t="s">
        <v>277</v>
      </c>
      <c r="AD6" s="305" t="s">
        <v>278</v>
      </c>
      <c r="AE6" s="305" t="s">
        <v>279</v>
      </c>
      <c r="AF6" s="305" t="s">
        <v>280</v>
      </c>
      <c r="AG6" s="231"/>
      <c r="AH6" s="305" t="s">
        <v>470</v>
      </c>
      <c r="AI6" s="232"/>
    </row>
    <row r="7" spans="2:35" ht="22.5">
      <c r="B7" s="315" t="s">
        <v>234</v>
      </c>
      <c r="C7" s="317" t="s">
        <v>0</v>
      </c>
      <c r="D7" s="318"/>
      <c r="E7" s="319" t="s">
        <v>1</v>
      </c>
      <c r="F7" s="166"/>
      <c r="G7" s="320" t="s">
        <v>243</v>
      </c>
      <c r="H7" s="321"/>
      <c r="I7" s="321"/>
      <c r="J7" s="321"/>
      <c r="K7" s="321"/>
      <c r="L7" s="322"/>
      <c r="M7" s="167"/>
      <c r="N7" s="168" t="s">
        <v>475</v>
      </c>
      <c r="S7" s="309"/>
      <c r="T7" s="312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70" t="s">
        <v>471</v>
      </c>
      <c r="AH7" s="306"/>
      <c r="AI7" s="233" t="s">
        <v>109</v>
      </c>
    </row>
    <row r="8" spans="2:35" ht="13.5" thickBot="1">
      <c r="B8" s="316"/>
      <c r="C8" s="272"/>
      <c r="D8" s="272"/>
      <c r="E8" s="273"/>
      <c r="F8" s="74"/>
      <c r="G8" s="323" t="s">
        <v>231</v>
      </c>
      <c r="H8" s="324"/>
      <c r="I8" s="324"/>
      <c r="J8" s="324"/>
      <c r="K8" s="324"/>
      <c r="L8" s="325"/>
      <c r="M8" s="169"/>
      <c r="N8" s="170" t="s">
        <v>476</v>
      </c>
      <c r="S8" s="310"/>
      <c r="T8" s="313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234"/>
      <c r="AH8" s="307"/>
      <c r="AI8" s="235"/>
    </row>
    <row r="9" spans="2:35" ht="15.75" customHeight="1">
      <c r="B9" s="316"/>
      <c r="C9" s="67" t="s">
        <v>3</v>
      </c>
      <c r="D9" s="67" t="s">
        <v>4</v>
      </c>
      <c r="E9" s="273"/>
      <c r="F9" s="163"/>
      <c r="G9" s="71" t="s">
        <v>236</v>
      </c>
      <c r="H9" s="69" t="s">
        <v>5</v>
      </c>
      <c r="I9" s="69" t="s">
        <v>6</v>
      </c>
      <c r="J9" s="69" t="s">
        <v>7</v>
      </c>
      <c r="K9" s="69" t="s">
        <v>8</v>
      </c>
      <c r="L9" s="69" t="s">
        <v>9</v>
      </c>
      <c r="M9" s="169"/>
      <c r="N9" s="171" t="s">
        <v>477</v>
      </c>
      <c r="O9" s="126"/>
      <c r="S9" s="227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  <c r="AI9" s="230"/>
    </row>
    <row r="10" spans="2:35" ht="16.5" customHeight="1">
      <c r="B10" s="172"/>
      <c r="C10" s="2" t="s">
        <v>10</v>
      </c>
      <c r="D10" s="120"/>
      <c r="E10" s="14"/>
      <c r="F10" s="15"/>
      <c r="G10" s="6"/>
      <c r="H10" s="27"/>
      <c r="I10" s="27"/>
      <c r="J10" s="27"/>
      <c r="K10" s="28"/>
      <c r="L10" s="28"/>
      <c r="M10" s="169"/>
      <c r="N10" s="173"/>
      <c r="O10" s="126"/>
      <c r="S10" s="22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219"/>
      <c r="AH10" s="220"/>
      <c r="AI10" s="224"/>
    </row>
    <row r="11" spans="2:36" ht="16.5" customHeight="1">
      <c r="B11" s="172"/>
      <c r="C11" s="1" t="s">
        <v>11</v>
      </c>
      <c r="D11" s="120"/>
      <c r="E11" s="14"/>
      <c r="F11" s="15"/>
      <c r="G11" s="6"/>
      <c r="H11" s="27"/>
      <c r="I11" s="27"/>
      <c r="J11" s="27"/>
      <c r="K11" s="28"/>
      <c r="L11" s="28"/>
      <c r="M11" s="169"/>
      <c r="N11" s="174"/>
      <c r="O11" s="122"/>
      <c r="S11" s="225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21"/>
      <c r="AH11" s="222"/>
      <c r="AI11" s="226"/>
      <c r="AJ11" s="159"/>
    </row>
    <row r="12" spans="2:36" ht="16.5" customHeight="1">
      <c r="B12" s="175">
        <v>1</v>
      </c>
      <c r="C12" s="33" t="s">
        <v>12</v>
      </c>
      <c r="D12" s="34" t="s">
        <v>224</v>
      </c>
      <c r="E12" s="64" t="s">
        <v>13</v>
      </c>
      <c r="F12" s="152" t="s">
        <v>265</v>
      </c>
      <c r="G12" s="40">
        <v>1</v>
      </c>
      <c r="H12" s="36"/>
      <c r="I12" s="36"/>
      <c r="J12" s="36"/>
      <c r="K12" s="37"/>
      <c r="L12" s="37">
        <v>1</v>
      </c>
      <c r="M12" s="169"/>
      <c r="N12" s="176" t="s">
        <v>410</v>
      </c>
      <c r="O12" s="122"/>
      <c r="S12" s="236">
        <v>50</v>
      </c>
      <c r="T12" s="237">
        <v>40.37</v>
      </c>
      <c r="U12" s="237">
        <v>155.36</v>
      </c>
      <c r="V12" s="237">
        <v>2.5</v>
      </c>
      <c r="W12" s="237">
        <v>3</v>
      </c>
      <c r="X12" s="237">
        <v>5</v>
      </c>
      <c r="Y12" s="237">
        <v>16.95</v>
      </c>
      <c r="Z12" s="237">
        <v>30</v>
      </c>
      <c r="AA12" s="237">
        <v>0</v>
      </c>
      <c r="AB12" s="237">
        <v>380</v>
      </c>
      <c r="AC12" s="237">
        <v>92.17</v>
      </c>
      <c r="AD12" s="237">
        <v>123.67</v>
      </c>
      <c r="AE12" s="237">
        <v>143.45</v>
      </c>
      <c r="AF12" s="237">
        <v>166.41</v>
      </c>
      <c r="AG12" s="237">
        <f>SUM(S12:AF12)</f>
        <v>1208.88</v>
      </c>
      <c r="AH12" s="238">
        <f>AI12-AG12</f>
        <v>3791.12</v>
      </c>
      <c r="AI12" s="239">
        <v>5000</v>
      </c>
      <c r="AJ12" s="160"/>
    </row>
    <row r="13" spans="2:36" ht="16.5" customHeight="1">
      <c r="B13" s="175">
        <v>2</v>
      </c>
      <c r="C13" s="33" t="s">
        <v>14</v>
      </c>
      <c r="D13" s="35" t="s">
        <v>15</v>
      </c>
      <c r="E13" s="64" t="s">
        <v>16</v>
      </c>
      <c r="F13" s="152"/>
      <c r="G13" s="40">
        <v>1</v>
      </c>
      <c r="H13" s="36"/>
      <c r="I13" s="36"/>
      <c r="J13" s="36"/>
      <c r="K13" s="37">
        <v>1</v>
      </c>
      <c r="L13" s="37"/>
      <c r="M13" s="169"/>
      <c r="N13" s="176" t="s">
        <v>448</v>
      </c>
      <c r="O13" s="122"/>
      <c r="S13" s="240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  <c r="Y13" s="241">
        <v>0</v>
      </c>
      <c r="Z13" s="241">
        <v>0</v>
      </c>
      <c r="AA13" s="241">
        <v>0</v>
      </c>
      <c r="AB13" s="241">
        <v>0</v>
      </c>
      <c r="AC13" s="241">
        <v>0</v>
      </c>
      <c r="AD13" s="241">
        <v>0</v>
      </c>
      <c r="AE13" s="241">
        <v>0</v>
      </c>
      <c r="AF13" s="241">
        <v>0</v>
      </c>
      <c r="AG13" s="237">
        <f>SUM(S13:AF13)</f>
        <v>0</v>
      </c>
      <c r="AH13" s="238">
        <f aca="true" t="shared" si="0" ref="AH13:AH76">AI13-AG13</f>
        <v>0</v>
      </c>
      <c r="AI13" s="239"/>
      <c r="AJ13" s="160"/>
    </row>
    <row r="14" spans="2:36" ht="16.5" customHeight="1">
      <c r="B14" s="175">
        <v>3</v>
      </c>
      <c r="C14" s="127" t="s">
        <v>23</v>
      </c>
      <c r="D14" s="35" t="s">
        <v>28</v>
      </c>
      <c r="E14" s="64" t="s">
        <v>456</v>
      </c>
      <c r="F14" s="152"/>
      <c r="G14" s="40">
        <v>1</v>
      </c>
      <c r="H14" s="36"/>
      <c r="I14" s="36"/>
      <c r="J14" s="36"/>
      <c r="K14" s="37">
        <v>1</v>
      </c>
      <c r="L14" s="37"/>
      <c r="M14" s="169"/>
      <c r="N14" s="176" t="s">
        <v>449</v>
      </c>
      <c r="O14" s="122"/>
      <c r="S14" s="236">
        <v>50</v>
      </c>
      <c r="T14" s="237">
        <v>23.82</v>
      </c>
      <c r="U14" s="237">
        <v>0</v>
      </c>
      <c r="V14" s="237">
        <v>2.5</v>
      </c>
      <c r="W14" s="237">
        <v>3</v>
      </c>
      <c r="X14" s="237">
        <v>5</v>
      </c>
      <c r="Y14" s="237">
        <v>6.56</v>
      </c>
      <c r="Z14" s="237">
        <v>40</v>
      </c>
      <c r="AA14" s="237">
        <v>58.58</v>
      </c>
      <c r="AB14" s="237">
        <v>190</v>
      </c>
      <c r="AC14" s="237">
        <v>44.68</v>
      </c>
      <c r="AD14" s="237">
        <v>59.95</v>
      </c>
      <c r="AE14" s="237">
        <v>69.54</v>
      </c>
      <c r="AF14" s="237">
        <v>80.67</v>
      </c>
      <c r="AG14" s="237">
        <f>SUM(S14:AF14)</f>
        <v>634.3</v>
      </c>
      <c r="AH14" s="238">
        <f t="shared" si="0"/>
        <v>765.7</v>
      </c>
      <c r="AI14" s="239">
        <v>1400</v>
      </c>
      <c r="AJ14" s="144"/>
    </row>
    <row r="15" spans="2:36" ht="16.5" customHeight="1">
      <c r="B15" s="175">
        <v>4</v>
      </c>
      <c r="C15" s="127" t="s">
        <v>309</v>
      </c>
      <c r="D15" s="35" t="s">
        <v>427</v>
      </c>
      <c r="E15" s="64" t="s">
        <v>20</v>
      </c>
      <c r="F15" s="152"/>
      <c r="G15" s="40">
        <v>1</v>
      </c>
      <c r="H15" s="36"/>
      <c r="I15" s="36"/>
      <c r="J15" s="36"/>
      <c r="K15" s="37">
        <v>1</v>
      </c>
      <c r="L15" s="37"/>
      <c r="M15" s="169"/>
      <c r="N15" s="176" t="s">
        <v>449</v>
      </c>
      <c r="O15" s="122"/>
      <c r="S15" s="236">
        <v>50</v>
      </c>
      <c r="T15" s="237">
        <v>23.82</v>
      </c>
      <c r="U15" s="237">
        <v>0</v>
      </c>
      <c r="V15" s="237">
        <v>2.5</v>
      </c>
      <c r="W15" s="237">
        <v>3</v>
      </c>
      <c r="X15" s="237">
        <v>5</v>
      </c>
      <c r="Y15" s="237">
        <v>6.56</v>
      </c>
      <c r="Z15" s="237">
        <v>40</v>
      </c>
      <c r="AA15" s="237">
        <v>58.58</v>
      </c>
      <c r="AB15" s="237">
        <v>190</v>
      </c>
      <c r="AC15" s="237">
        <v>44.68</v>
      </c>
      <c r="AD15" s="237">
        <v>59.95</v>
      </c>
      <c r="AE15" s="237">
        <v>69.54</v>
      </c>
      <c r="AF15" s="237">
        <v>80.67</v>
      </c>
      <c r="AG15" s="237">
        <f>SUM(S15:AF15)</f>
        <v>634.3</v>
      </c>
      <c r="AH15" s="238">
        <f t="shared" si="0"/>
        <v>765.7</v>
      </c>
      <c r="AI15" s="239">
        <v>1400</v>
      </c>
      <c r="AJ15" s="144"/>
    </row>
    <row r="16" spans="2:36" ht="16.5" customHeight="1">
      <c r="B16" s="172"/>
      <c r="C16" s="2" t="s">
        <v>29</v>
      </c>
      <c r="D16" s="177"/>
      <c r="E16" s="65"/>
      <c r="F16" s="66"/>
      <c r="G16" s="6"/>
      <c r="H16" s="27"/>
      <c r="I16" s="27"/>
      <c r="J16" s="27"/>
      <c r="K16" s="28"/>
      <c r="L16" s="28"/>
      <c r="M16" s="169"/>
      <c r="N16" s="174"/>
      <c r="O16" s="122"/>
      <c r="S16" s="242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162"/>
      <c r="AH16" s="238">
        <f t="shared" si="0"/>
        <v>0</v>
      </c>
      <c r="AI16" s="176"/>
      <c r="AJ16" s="160"/>
    </row>
    <row r="17" spans="2:36" ht="16.5" customHeight="1">
      <c r="B17" s="172"/>
      <c r="C17" s="1" t="s">
        <v>310</v>
      </c>
      <c r="D17" s="177"/>
      <c r="E17" s="65"/>
      <c r="F17" s="66"/>
      <c r="G17" s="6"/>
      <c r="H17" s="27"/>
      <c r="I17" s="27"/>
      <c r="J17" s="27"/>
      <c r="K17" s="28"/>
      <c r="L17" s="28"/>
      <c r="M17" s="169"/>
      <c r="N17" s="174"/>
      <c r="O17" s="122"/>
      <c r="S17" s="242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162"/>
      <c r="AH17" s="238">
        <f t="shared" si="0"/>
        <v>0</v>
      </c>
      <c r="AI17" s="176"/>
      <c r="AJ17" s="160"/>
    </row>
    <row r="18" spans="2:36" ht="16.5" customHeight="1">
      <c r="B18" s="175">
        <v>5</v>
      </c>
      <c r="C18" s="130" t="s">
        <v>31</v>
      </c>
      <c r="D18" s="131" t="s">
        <v>241</v>
      </c>
      <c r="E18" s="132" t="s">
        <v>32</v>
      </c>
      <c r="F18" s="153"/>
      <c r="G18" s="133">
        <v>1</v>
      </c>
      <c r="H18" s="133"/>
      <c r="I18" s="133"/>
      <c r="J18" s="133"/>
      <c r="K18" s="133"/>
      <c r="L18" s="133">
        <v>1</v>
      </c>
      <c r="M18" s="178"/>
      <c r="N18" s="179" t="s">
        <v>413</v>
      </c>
      <c r="O18" s="145"/>
      <c r="P18" s="134"/>
      <c r="Q18" s="134"/>
      <c r="R18" s="134"/>
      <c r="S18" s="244">
        <v>50</v>
      </c>
      <c r="T18" s="245">
        <v>38.45</v>
      </c>
      <c r="U18" s="245">
        <v>114.08</v>
      </c>
      <c r="V18" s="245">
        <v>2.5</v>
      </c>
      <c r="W18" s="245">
        <v>3</v>
      </c>
      <c r="X18" s="245">
        <v>5</v>
      </c>
      <c r="Y18" s="245">
        <v>16.28</v>
      </c>
      <c r="Z18" s="245">
        <v>30</v>
      </c>
      <c r="AA18" s="245">
        <v>0</v>
      </c>
      <c r="AB18" s="245">
        <v>370</v>
      </c>
      <c r="AC18" s="245">
        <v>84.88</v>
      </c>
      <c r="AD18" s="245">
        <v>113.88</v>
      </c>
      <c r="AE18" s="245">
        <v>132.1</v>
      </c>
      <c r="AF18" s="245">
        <v>153.24</v>
      </c>
      <c r="AG18" s="245">
        <f>SUM(S18:AF18)</f>
        <v>1113.4099999999999</v>
      </c>
      <c r="AH18" s="238">
        <f t="shared" si="0"/>
        <v>1386.5900000000001</v>
      </c>
      <c r="AI18" s="246">
        <v>2500</v>
      </c>
      <c r="AJ18" s="151"/>
    </row>
    <row r="19" spans="2:36" ht="16.5" customHeight="1">
      <c r="B19" s="175">
        <v>6</v>
      </c>
      <c r="C19" s="136" t="s">
        <v>14</v>
      </c>
      <c r="D19" s="131" t="s">
        <v>15</v>
      </c>
      <c r="E19" s="132" t="s">
        <v>481</v>
      </c>
      <c r="F19" s="153"/>
      <c r="G19" s="133">
        <v>1</v>
      </c>
      <c r="H19" s="133"/>
      <c r="I19" s="133"/>
      <c r="J19" s="133"/>
      <c r="K19" s="133">
        <v>1</v>
      </c>
      <c r="L19" s="133"/>
      <c r="M19" s="178"/>
      <c r="N19" s="179" t="s">
        <v>448</v>
      </c>
      <c r="O19" s="145"/>
      <c r="P19" s="134"/>
      <c r="Q19" s="134"/>
      <c r="R19" s="134"/>
      <c r="S19" s="240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0</v>
      </c>
      <c r="Z19" s="241">
        <v>0</v>
      </c>
      <c r="AA19" s="241">
        <v>0</v>
      </c>
      <c r="AB19" s="241">
        <v>0</v>
      </c>
      <c r="AC19" s="241">
        <v>0</v>
      </c>
      <c r="AD19" s="241">
        <v>0</v>
      </c>
      <c r="AE19" s="241">
        <v>0</v>
      </c>
      <c r="AF19" s="241">
        <v>0</v>
      </c>
      <c r="AG19" s="245">
        <f>SUM(S19:AF19)</f>
        <v>0</v>
      </c>
      <c r="AH19" s="238">
        <f t="shared" si="0"/>
        <v>0</v>
      </c>
      <c r="AI19" s="246"/>
      <c r="AJ19" s="161"/>
    </row>
    <row r="20" spans="2:36" ht="16.5" customHeight="1">
      <c r="B20" s="175">
        <v>7</v>
      </c>
      <c r="C20" s="130" t="s">
        <v>417</v>
      </c>
      <c r="D20" s="131" t="s">
        <v>418</v>
      </c>
      <c r="E20" s="132" t="s">
        <v>33</v>
      </c>
      <c r="F20" s="153" t="s">
        <v>457</v>
      </c>
      <c r="G20" s="133">
        <v>1</v>
      </c>
      <c r="H20" s="133">
        <v>1</v>
      </c>
      <c r="I20" s="133"/>
      <c r="J20" s="133"/>
      <c r="K20" s="133"/>
      <c r="L20" s="133"/>
      <c r="M20" s="180"/>
      <c r="N20" s="179" t="s">
        <v>409</v>
      </c>
      <c r="O20" s="145"/>
      <c r="P20" s="150"/>
      <c r="Q20" s="150"/>
      <c r="R20" s="150"/>
      <c r="S20" s="236">
        <v>50</v>
      </c>
      <c r="T20" s="237">
        <v>23.03</v>
      </c>
      <c r="U20" s="237">
        <v>0</v>
      </c>
      <c r="V20" s="237">
        <v>2.5</v>
      </c>
      <c r="W20" s="237">
        <v>3</v>
      </c>
      <c r="X20" s="237">
        <v>5</v>
      </c>
      <c r="Y20" s="237">
        <v>9.32</v>
      </c>
      <c r="Z20" s="237">
        <v>30</v>
      </c>
      <c r="AA20" s="237">
        <v>59.65</v>
      </c>
      <c r="AB20" s="237">
        <v>175</v>
      </c>
      <c r="AC20" s="237">
        <v>41.3</v>
      </c>
      <c r="AD20" s="237">
        <v>55.41</v>
      </c>
      <c r="AE20" s="237">
        <v>64.27</v>
      </c>
      <c r="AF20" s="237">
        <v>74.56</v>
      </c>
      <c r="AG20" s="237">
        <f>SUM(S20:AF20)</f>
        <v>593.04</v>
      </c>
      <c r="AH20" s="238">
        <f t="shared" si="0"/>
        <v>256.96000000000004</v>
      </c>
      <c r="AI20" s="246">
        <v>850</v>
      </c>
      <c r="AJ20" s="151"/>
    </row>
    <row r="21" spans="2:36" ht="16.5" customHeight="1">
      <c r="B21" s="172"/>
      <c r="C21" s="2" t="s">
        <v>311</v>
      </c>
      <c r="D21" s="146"/>
      <c r="E21" s="65"/>
      <c r="F21" s="66"/>
      <c r="G21" s="6"/>
      <c r="H21" s="27"/>
      <c r="I21" s="27"/>
      <c r="J21" s="27"/>
      <c r="K21" s="28"/>
      <c r="L21" s="28"/>
      <c r="M21" s="169"/>
      <c r="N21" s="174"/>
      <c r="O21" s="122"/>
      <c r="S21" s="242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2"/>
      <c r="AH21" s="238">
        <f t="shared" si="0"/>
        <v>0</v>
      </c>
      <c r="AI21" s="176"/>
      <c r="AJ21" s="160"/>
    </row>
    <row r="22" spans="2:36" ht="16.5" customHeight="1">
      <c r="B22" s="172"/>
      <c r="C22" s="1" t="s">
        <v>128</v>
      </c>
      <c r="D22" s="146"/>
      <c r="E22" s="65"/>
      <c r="F22" s="66"/>
      <c r="G22" s="6"/>
      <c r="H22" s="27"/>
      <c r="I22" s="27"/>
      <c r="J22" s="27"/>
      <c r="K22" s="28"/>
      <c r="L22" s="28"/>
      <c r="M22" s="169"/>
      <c r="N22" s="174"/>
      <c r="O22" s="122"/>
      <c r="S22" s="242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162"/>
      <c r="AH22" s="238">
        <f t="shared" si="0"/>
        <v>0</v>
      </c>
      <c r="AI22" s="176"/>
      <c r="AJ22" s="160"/>
    </row>
    <row r="23" spans="2:36" ht="16.5" customHeight="1">
      <c r="B23" s="175">
        <v>8</v>
      </c>
      <c r="C23" s="125" t="s">
        <v>312</v>
      </c>
      <c r="D23" s="35" t="s">
        <v>40</v>
      </c>
      <c r="E23" s="64" t="s">
        <v>41</v>
      </c>
      <c r="F23" s="152"/>
      <c r="G23" s="40">
        <v>1</v>
      </c>
      <c r="H23" s="36"/>
      <c r="I23" s="36">
        <v>1</v>
      </c>
      <c r="J23" s="36"/>
      <c r="K23" s="36"/>
      <c r="L23" s="36"/>
      <c r="M23" s="169"/>
      <c r="N23" s="176" t="s">
        <v>413</v>
      </c>
      <c r="O23" s="122"/>
      <c r="P23" s="141"/>
      <c r="Q23" s="141"/>
      <c r="R23" s="141"/>
      <c r="S23" s="244">
        <v>50</v>
      </c>
      <c r="T23" s="245">
        <v>38.45</v>
      </c>
      <c r="U23" s="245">
        <v>114.08</v>
      </c>
      <c r="V23" s="245">
        <v>2.5</v>
      </c>
      <c r="W23" s="245">
        <v>3</v>
      </c>
      <c r="X23" s="245">
        <v>5</v>
      </c>
      <c r="Y23" s="245">
        <v>16.28</v>
      </c>
      <c r="Z23" s="245">
        <v>30</v>
      </c>
      <c r="AA23" s="245">
        <v>0</v>
      </c>
      <c r="AB23" s="245">
        <v>370</v>
      </c>
      <c r="AC23" s="245">
        <v>84.88</v>
      </c>
      <c r="AD23" s="245">
        <v>113.88</v>
      </c>
      <c r="AE23" s="245">
        <v>132.1</v>
      </c>
      <c r="AF23" s="245">
        <v>153.24</v>
      </c>
      <c r="AG23" s="237">
        <f>SUM(S23:AF23)</f>
        <v>1113.4099999999999</v>
      </c>
      <c r="AH23" s="238">
        <f t="shared" si="0"/>
        <v>1386.5900000000001</v>
      </c>
      <c r="AI23" s="239">
        <v>2500</v>
      </c>
      <c r="AJ23" s="144"/>
    </row>
    <row r="24" spans="2:36" ht="16.5" customHeight="1">
      <c r="B24" s="175">
        <v>9</v>
      </c>
      <c r="C24" s="125" t="s">
        <v>313</v>
      </c>
      <c r="D24" s="147" t="s">
        <v>17</v>
      </c>
      <c r="E24" s="64" t="s">
        <v>314</v>
      </c>
      <c r="F24" s="152"/>
      <c r="G24" s="40">
        <v>1</v>
      </c>
      <c r="H24" s="36"/>
      <c r="I24" s="36"/>
      <c r="J24" s="36"/>
      <c r="K24" s="36">
        <v>1</v>
      </c>
      <c r="L24" s="36"/>
      <c r="M24" s="169"/>
      <c r="N24" s="176" t="s">
        <v>452</v>
      </c>
      <c r="O24" s="122"/>
      <c r="S24" s="247">
        <v>0</v>
      </c>
      <c r="T24" s="248">
        <v>0</v>
      </c>
      <c r="U24" s="248">
        <v>0</v>
      </c>
      <c r="V24" s="248">
        <v>0</v>
      </c>
      <c r="W24" s="248">
        <v>0</v>
      </c>
      <c r="X24" s="248">
        <v>0</v>
      </c>
      <c r="Y24" s="248">
        <v>0</v>
      </c>
      <c r="Z24" s="248">
        <v>0</v>
      </c>
      <c r="AA24" s="248">
        <v>0</v>
      </c>
      <c r="AB24" s="248">
        <v>0</v>
      </c>
      <c r="AC24" s="248">
        <v>0</v>
      </c>
      <c r="AD24" s="248">
        <v>0</v>
      </c>
      <c r="AE24" s="248">
        <v>0</v>
      </c>
      <c r="AF24" s="248">
        <v>0</v>
      </c>
      <c r="AG24" s="237">
        <f>SUM(S24:AF24)</f>
        <v>0</v>
      </c>
      <c r="AH24" s="238">
        <f t="shared" si="0"/>
        <v>0</v>
      </c>
      <c r="AI24" s="239"/>
      <c r="AJ24" s="144"/>
    </row>
    <row r="25" spans="2:36" ht="16.5" customHeight="1">
      <c r="B25" s="175">
        <v>10</v>
      </c>
      <c r="C25" s="127" t="s">
        <v>23</v>
      </c>
      <c r="D25" s="35" t="s">
        <v>28</v>
      </c>
      <c r="E25" s="64" t="s">
        <v>42</v>
      </c>
      <c r="F25" s="152"/>
      <c r="G25" s="40">
        <v>1</v>
      </c>
      <c r="H25" s="36"/>
      <c r="I25" s="36"/>
      <c r="J25" s="36"/>
      <c r="K25" s="36">
        <v>1</v>
      </c>
      <c r="L25" s="36"/>
      <c r="M25" s="169"/>
      <c r="N25" s="176" t="s">
        <v>449</v>
      </c>
      <c r="O25" s="122"/>
      <c r="S25" s="247">
        <v>0</v>
      </c>
      <c r="T25" s="248">
        <v>0</v>
      </c>
      <c r="U25" s="248">
        <v>0</v>
      </c>
      <c r="V25" s="248">
        <v>0</v>
      </c>
      <c r="W25" s="248">
        <v>0</v>
      </c>
      <c r="X25" s="248">
        <v>0</v>
      </c>
      <c r="Y25" s="248">
        <v>0</v>
      </c>
      <c r="Z25" s="248">
        <v>0</v>
      </c>
      <c r="AA25" s="248">
        <v>0</v>
      </c>
      <c r="AB25" s="248">
        <v>0</v>
      </c>
      <c r="AC25" s="248">
        <v>0</v>
      </c>
      <c r="AD25" s="248">
        <v>0</v>
      </c>
      <c r="AE25" s="248">
        <v>0</v>
      </c>
      <c r="AF25" s="248">
        <v>0</v>
      </c>
      <c r="AG25" s="237">
        <f>SUM(S25:AF25)</f>
        <v>0</v>
      </c>
      <c r="AH25" s="238">
        <f t="shared" si="0"/>
        <v>0</v>
      </c>
      <c r="AI25" s="239"/>
      <c r="AJ25" s="144"/>
    </row>
    <row r="26" spans="2:36" ht="16.5" customHeight="1">
      <c r="B26" s="172"/>
      <c r="C26" s="181" t="s">
        <v>315</v>
      </c>
      <c r="D26" s="182"/>
      <c r="E26" s="65"/>
      <c r="F26" s="66"/>
      <c r="G26" s="6"/>
      <c r="H26" s="27"/>
      <c r="I26" s="27"/>
      <c r="J26" s="27"/>
      <c r="K26" s="27"/>
      <c r="L26" s="27"/>
      <c r="M26" s="169"/>
      <c r="N26" s="174"/>
      <c r="O26" s="122"/>
      <c r="S26" s="242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162"/>
      <c r="AH26" s="238">
        <f t="shared" si="0"/>
        <v>0</v>
      </c>
      <c r="AI26" s="176"/>
      <c r="AJ26" s="160"/>
    </row>
    <row r="27" spans="2:36" ht="16.5" customHeight="1">
      <c r="B27" s="172"/>
      <c r="C27" s="183" t="s">
        <v>316</v>
      </c>
      <c r="D27" s="182"/>
      <c r="E27" s="65"/>
      <c r="F27" s="66"/>
      <c r="G27" s="6"/>
      <c r="H27" s="27"/>
      <c r="I27" s="27"/>
      <c r="J27" s="27"/>
      <c r="K27" s="27"/>
      <c r="L27" s="27"/>
      <c r="M27" s="169"/>
      <c r="N27" s="174"/>
      <c r="O27" s="122"/>
      <c r="S27" s="242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162"/>
      <c r="AH27" s="238">
        <f t="shared" si="0"/>
        <v>0</v>
      </c>
      <c r="AI27" s="176"/>
      <c r="AJ27" s="160"/>
    </row>
    <row r="28" spans="2:36" ht="16.5" customHeight="1">
      <c r="B28" s="175">
        <v>11</v>
      </c>
      <c r="C28" s="127" t="s">
        <v>35</v>
      </c>
      <c r="D28" s="35" t="s">
        <v>36</v>
      </c>
      <c r="E28" s="64" t="s">
        <v>37</v>
      </c>
      <c r="F28" s="152"/>
      <c r="G28" s="40">
        <v>1</v>
      </c>
      <c r="H28" s="36"/>
      <c r="I28" s="36"/>
      <c r="J28" s="36"/>
      <c r="K28" s="37"/>
      <c r="L28" s="37">
        <v>1</v>
      </c>
      <c r="M28" s="169"/>
      <c r="N28" s="176" t="s">
        <v>413</v>
      </c>
      <c r="O28" s="122"/>
      <c r="S28" s="244">
        <v>50</v>
      </c>
      <c r="T28" s="245">
        <v>38.45</v>
      </c>
      <c r="U28" s="245">
        <v>114.08</v>
      </c>
      <c r="V28" s="245">
        <v>2.5</v>
      </c>
      <c r="W28" s="245">
        <v>3</v>
      </c>
      <c r="X28" s="245">
        <v>5</v>
      </c>
      <c r="Y28" s="245">
        <v>16.28</v>
      </c>
      <c r="Z28" s="245">
        <v>30</v>
      </c>
      <c r="AA28" s="245">
        <v>0</v>
      </c>
      <c r="AB28" s="245">
        <v>370</v>
      </c>
      <c r="AC28" s="245">
        <v>84.88</v>
      </c>
      <c r="AD28" s="245">
        <v>113.88</v>
      </c>
      <c r="AE28" s="245">
        <v>132.1</v>
      </c>
      <c r="AF28" s="245">
        <v>153.24</v>
      </c>
      <c r="AG28" s="237">
        <f>SUM(S28:AF28)</f>
        <v>1113.4099999999999</v>
      </c>
      <c r="AH28" s="238">
        <f t="shared" si="0"/>
        <v>1386.5900000000001</v>
      </c>
      <c r="AI28" s="239">
        <v>2500</v>
      </c>
      <c r="AJ28" s="144"/>
    </row>
    <row r="29" spans="2:36" ht="16.5" customHeight="1">
      <c r="B29" s="175">
        <v>12</v>
      </c>
      <c r="C29" s="127" t="s">
        <v>23</v>
      </c>
      <c r="D29" s="35" t="s">
        <v>28</v>
      </c>
      <c r="E29" s="64" t="s">
        <v>38</v>
      </c>
      <c r="F29" s="152"/>
      <c r="G29" s="40">
        <v>1</v>
      </c>
      <c r="H29" s="36"/>
      <c r="I29" s="36"/>
      <c r="J29" s="36"/>
      <c r="K29" s="37">
        <v>1</v>
      </c>
      <c r="L29" s="37"/>
      <c r="M29" s="169"/>
      <c r="N29" s="176" t="s">
        <v>449</v>
      </c>
      <c r="O29" s="122"/>
      <c r="S29" s="247">
        <v>0</v>
      </c>
      <c r="T29" s="248">
        <v>0</v>
      </c>
      <c r="U29" s="248">
        <v>0</v>
      </c>
      <c r="V29" s="248">
        <v>0</v>
      </c>
      <c r="W29" s="248">
        <v>0</v>
      </c>
      <c r="X29" s="248">
        <v>0</v>
      </c>
      <c r="Y29" s="248">
        <v>0</v>
      </c>
      <c r="Z29" s="248">
        <v>0</v>
      </c>
      <c r="AA29" s="248">
        <v>0</v>
      </c>
      <c r="AB29" s="248">
        <v>0</v>
      </c>
      <c r="AC29" s="248">
        <v>0</v>
      </c>
      <c r="AD29" s="248">
        <v>0</v>
      </c>
      <c r="AE29" s="248">
        <v>0</v>
      </c>
      <c r="AF29" s="248">
        <v>0</v>
      </c>
      <c r="AG29" s="237">
        <f>SUM(S29:AF29)</f>
        <v>0</v>
      </c>
      <c r="AH29" s="238">
        <f t="shared" si="0"/>
        <v>0</v>
      </c>
      <c r="AI29" s="239"/>
      <c r="AJ29" s="144"/>
    </row>
    <row r="30" spans="2:36" ht="16.5" customHeight="1">
      <c r="B30" s="172"/>
      <c r="C30" s="2" t="s">
        <v>122</v>
      </c>
      <c r="D30" s="146"/>
      <c r="E30" s="65"/>
      <c r="F30" s="66"/>
      <c r="G30" s="6"/>
      <c r="H30" s="27"/>
      <c r="I30" s="27"/>
      <c r="J30" s="27"/>
      <c r="K30" s="28"/>
      <c r="L30" s="28"/>
      <c r="M30" s="169"/>
      <c r="N30" s="174"/>
      <c r="O30" s="122"/>
      <c r="S30" s="242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162"/>
      <c r="AH30" s="238">
        <f t="shared" si="0"/>
        <v>0</v>
      </c>
      <c r="AI30" s="176"/>
      <c r="AJ30" s="160"/>
    </row>
    <row r="31" spans="2:36" ht="16.5" customHeight="1">
      <c r="B31" s="172"/>
      <c r="C31" s="2" t="s">
        <v>317</v>
      </c>
      <c r="D31" s="146"/>
      <c r="E31" s="65"/>
      <c r="F31" s="66"/>
      <c r="G31" s="6"/>
      <c r="H31" s="27"/>
      <c r="I31" s="27"/>
      <c r="J31" s="27"/>
      <c r="K31" s="28"/>
      <c r="L31" s="28"/>
      <c r="M31" s="169"/>
      <c r="N31" s="174"/>
      <c r="O31" s="122"/>
      <c r="S31" s="242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162"/>
      <c r="AH31" s="238">
        <f t="shared" si="0"/>
        <v>0</v>
      </c>
      <c r="AI31" s="176"/>
      <c r="AJ31" s="160"/>
    </row>
    <row r="32" spans="2:36" ht="16.5" customHeight="1">
      <c r="B32" s="175">
        <v>13</v>
      </c>
      <c r="C32" s="128" t="s">
        <v>173</v>
      </c>
      <c r="D32" s="35" t="s">
        <v>25</v>
      </c>
      <c r="E32" s="64" t="s">
        <v>482</v>
      </c>
      <c r="F32" s="152"/>
      <c r="G32" s="40">
        <v>1</v>
      </c>
      <c r="H32" s="36"/>
      <c r="I32" s="36"/>
      <c r="J32" s="36"/>
      <c r="K32" s="37"/>
      <c r="L32" s="37">
        <v>1</v>
      </c>
      <c r="M32" s="169"/>
      <c r="N32" s="176" t="s">
        <v>416</v>
      </c>
      <c r="O32" s="122"/>
      <c r="S32" s="236">
        <v>50</v>
      </c>
      <c r="T32" s="237">
        <v>32</v>
      </c>
      <c r="U32" s="237">
        <v>155.36</v>
      </c>
      <c r="V32" s="237">
        <v>2.5</v>
      </c>
      <c r="W32" s="237">
        <v>3</v>
      </c>
      <c r="X32" s="237">
        <v>5</v>
      </c>
      <c r="Y32" s="237">
        <v>14.02</v>
      </c>
      <c r="Z32" s="237">
        <v>80</v>
      </c>
      <c r="AA32" s="237">
        <v>0</v>
      </c>
      <c r="AB32" s="237">
        <v>350</v>
      </c>
      <c r="AC32" s="237">
        <v>67.7</v>
      </c>
      <c r="AD32" s="237">
        <v>90.83</v>
      </c>
      <c r="AE32" s="237">
        <v>105.37</v>
      </c>
      <c r="AF32" s="237">
        <v>122.22</v>
      </c>
      <c r="AG32" s="237">
        <f>SUM(S32:AF32)</f>
        <v>1078</v>
      </c>
      <c r="AH32" s="238">
        <f t="shared" si="0"/>
        <v>1122</v>
      </c>
      <c r="AI32" s="239">
        <v>2200</v>
      </c>
      <c r="AJ32" s="144"/>
    </row>
    <row r="33" spans="2:36" ht="16.5" customHeight="1">
      <c r="B33" s="175">
        <v>14</v>
      </c>
      <c r="C33" s="127" t="s">
        <v>23</v>
      </c>
      <c r="D33" s="35" t="s">
        <v>28</v>
      </c>
      <c r="E33" s="64" t="s">
        <v>453</v>
      </c>
      <c r="F33" s="152"/>
      <c r="G33" s="40">
        <v>1</v>
      </c>
      <c r="H33" s="36"/>
      <c r="I33" s="36"/>
      <c r="J33" s="36"/>
      <c r="K33" s="37">
        <v>1</v>
      </c>
      <c r="L33" s="37"/>
      <c r="M33" s="169"/>
      <c r="N33" s="176" t="s">
        <v>449</v>
      </c>
      <c r="O33" s="122"/>
      <c r="S33" s="247">
        <v>0</v>
      </c>
      <c r="T33" s="248">
        <v>0</v>
      </c>
      <c r="U33" s="248">
        <v>0</v>
      </c>
      <c r="V33" s="248">
        <v>0</v>
      </c>
      <c r="W33" s="248">
        <v>0</v>
      </c>
      <c r="X33" s="248">
        <v>0</v>
      </c>
      <c r="Y33" s="248">
        <v>0</v>
      </c>
      <c r="Z33" s="248">
        <v>0</v>
      </c>
      <c r="AA33" s="248">
        <v>0</v>
      </c>
      <c r="AB33" s="248">
        <v>0</v>
      </c>
      <c r="AC33" s="248">
        <v>0</v>
      </c>
      <c r="AD33" s="248">
        <v>0</v>
      </c>
      <c r="AE33" s="248">
        <v>0</v>
      </c>
      <c r="AF33" s="248">
        <v>0</v>
      </c>
      <c r="AG33" s="237">
        <f>SUM(S33:AF33)</f>
        <v>0</v>
      </c>
      <c r="AH33" s="238">
        <f t="shared" si="0"/>
        <v>0</v>
      </c>
      <c r="AI33" s="239"/>
      <c r="AJ33" s="144"/>
    </row>
    <row r="34" spans="2:36" ht="16.5" customHeight="1">
      <c r="B34" s="184">
        <v>15</v>
      </c>
      <c r="C34" s="125" t="s">
        <v>319</v>
      </c>
      <c r="D34" s="147" t="s">
        <v>432</v>
      </c>
      <c r="E34" s="64" t="s">
        <v>320</v>
      </c>
      <c r="F34" s="154"/>
      <c r="G34" s="129">
        <v>1</v>
      </c>
      <c r="H34" s="129"/>
      <c r="I34" s="129"/>
      <c r="J34" s="129"/>
      <c r="K34" s="129">
        <v>1</v>
      </c>
      <c r="L34" s="36"/>
      <c r="M34" s="169"/>
      <c r="N34" s="176" t="s">
        <v>449</v>
      </c>
      <c r="O34" s="122"/>
      <c r="S34" s="247">
        <v>0</v>
      </c>
      <c r="T34" s="248">
        <v>0</v>
      </c>
      <c r="U34" s="248">
        <v>0</v>
      </c>
      <c r="V34" s="248">
        <v>0</v>
      </c>
      <c r="W34" s="248">
        <v>0</v>
      </c>
      <c r="X34" s="248">
        <v>0</v>
      </c>
      <c r="Y34" s="248">
        <v>0</v>
      </c>
      <c r="Z34" s="248">
        <v>0</v>
      </c>
      <c r="AA34" s="248">
        <v>0</v>
      </c>
      <c r="AB34" s="248">
        <v>0</v>
      </c>
      <c r="AC34" s="248">
        <v>0</v>
      </c>
      <c r="AD34" s="248">
        <v>0</v>
      </c>
      <c r="AE34" s="248">
        <v>0</v>
      </c>
      <c r="AF34" s="248">
        <v>0</v>
      </c>
      <c r="AG34" s="237">
        <f>SUM(S34:AF34)</f>
        <v>0</v>
      </c>
      <c r="AH34" s="238">
        <f t="shared" si="0"/>
        <v>0</v>
      </c>
      <c r="AI34" s="176"/>
      <c r="AJ34" s="160"/>
    </row>
    <row r="35" spans="2:36" ht="16.5" customHeight="1">
      <c r="B35" s="185"/>
      <c r="C35" s="2" t="s">
        <v>400</v>
      </c>
      <c r="D35" s="148"/>
      <c r="E35" s="65"/>
      <c r="F35" s="66"/>
      <c r="G35" s="6"/>
      <c r="H35" s="27"/>
      <c r="I35" s="27"/>
      <c r="J35" s="27"/>
      <c r="K35" s="28"/>
      <c r="L35" s="28"/>
      <c r="M35" s="169"/>
      <c r="N35" s="174"/>
      <c r="O35" s="122"/>
      <c r="S35" s="242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162"/>
      <c r="AH35" s="238">
        <f t="shared" si="0"/>
        <v>0</v>
      </c>
      <c r="AI35" s="176"/>
      <c r="AJ35" s="160"/>
    </row>
    <row r="36" spans="2:49" ht="16.5" customHeight="1">
      <c r="B36" s="186">
        <v>16</v>
      </c>
      <c r="C36" s="139" t="s">
        <v>173</v>
      </c>
      <c r="D36" s="131" t="s">
        <v>25</v>
      </c>
      <c r="E36" s="132" t="s">
        <v>483</v>
      </c>
      <c r="F36" s="153"/>
      <c r="G36" s="133">
        <v>1</v>
      </c>
      <c r="H36" s="140"/>
      <c r="I36" s="140"/>
      <c r="J36" s="140"/>
      <c r="K36" s="140"/>
      <c r="L36" s="140">
        <v>1</v>
      </c>
      <c r="M36" s="187"/>
      <c r="N36" s="179" t="s">
        <v>416</v>
      </c>
      <c r="O36" s="145"/>
      <c r="P36" s="134"/>
      <c r="Q36" s="141"/>
      <c r="R36" s="135"/>
      <c r="S36" s="236">
        <v>50</v>
      </c>
      <c r="T36" s="237">
        <v>32</v>
      </c>
      <c r="U36" s="237">
        <v>155.36</v>
      </c>
      <c r="V36" s="237">
        <v>2.5</v>
      </c>
      <c r="W36" s="237">
        <v>3</v>
      </c>
      <c r="X36" s="237">
        <v>5</v>
      </c>
      <c r="Y36" s="237">
        <v>14.02</v>
      </c>
      <c r="Z36" s="237">
        <v>80</v>
      </c>
      <c r="AA36" s="237">
        <v>0</v>
      </c>
      <c r="AB36" s="237">
        <v>350</v>
      </c>
      <c r="AC36" s="237">
        <v>67.7</v>
      </c>
      <c r="AD36" s="237">
        <v>90.83</v>
      </c>
      <c r="AE36" s="237">
        <v>105.37</v>
      </c>
      <c r="AF36" s="237">
        <v>122.22</v>
      </c>
      <c r="AG36" s="237">
        <f>SUM(S36:AF36)</f>
        <v>1078</v>
      </c>
      <c r="AH36" s="238">
        <f t="shared" si="0"/>
        <v>1122</v>
      </c>
      <c r="AI36" s="239">
        <v>2200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</row>
    <row r="37" spans="2:36" ht="16.5" customHeight="1">
      <c r="B37" s="186">
        <v>17</v>
      </c>
      <c r="C37" s="127" t="s">
        <v>23</v>
      </c>
      <c r="D37" s="35" t="s">
        <v>28</v>
      </c>
      <c r="E37" s="64" t="s">
        <v>44</v>
      </c>
      <c r="F37" s="152"/>
      <c r="G37" s="40">
        <v>1</v>
      </c>
      <c r="H37" s="36"/>
      <c r="I37" s="36"/>
      <c r="J37" s="36"/>
      <c r="K37" s="36">
        <v>1</v>
      </c>
      <c r="L37" s="36"/>
      <c r="M37" s="169"/>
      <c r="N37" s="176" t="s">
        <v>450</v>
      </c>
      <c r="O37" s="122"/>
      <c r="S37" s="236">
        <v>50</v>
      </c>
      <c r="T37" s="237">
        <v>23.52</v>
      </c>
      <c r="U37" s="237">
        <v>0</v>
      </c>
      <c r="V37" s="237">
        <v>2.5</v>
      </c>
      <c r="W37" s="237">
        <v>3</v>
      </c>
      <c r="X37" s="237">
        <v>5</v>
      </c>
      <c r="Y37" s="237">
        <v>9.47</v>
      </c>
      <c r="Z37" s="237">
        <v>30</v>
      </c>
      <c r="AA37" s="237">
        <v>69</v>
      </c>
      <c r="AB37" s="237">
        <v>180</v>
      </c>
      <c r="AC37" s="237">
        <v>43.33</v>
      </c>
      <c r="AD37" s="237">
        <v>58.13</v>
      </c>
      <c r="AE37" s="237">
        <v>67.43</v>
      </c>
      <c r="AF37" s="237">
        <v>78.22</v>
      </c>
      <c r="AG37" s="237">
        <f>SUM(S37:AF37)</f>
        <v>619.6</v>
      </c>
      <c r="AH37" s="238">
        <f t="shared" si="0"/>
        <v>580.4</v>
      </c>
      <c r="AI37" s="239">
        <v>1200</v>
      </c>
      <c r="AJ37" s="144"/>
    </row>
    <row r="38" spans="2:36" ht="16.5" customHeight="1">
      <c r="B38" s="188"/>
      <c r="C38" s="181" t="s">
        <v>321</v>
      </c>
      <c r="D38" s="182"/>
      <c r="E38" s="65"/>
      <c r="F38" s="66"/>
      <c r="G38" s="6"/>
      <c r="H38" s="27"/>
      <c r="I38" s="27"/>
      <c r="J38" s="27"/>
      <c r="K38" s="27"/>
      <c r="L38" s="27"/>
      <c r="M38" s="169"/>
      <c r="N38" s="174"/>
      <c r="O38" s="122"/>
      <c r="S38" s="242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162"/>
      <c r="AH38" s="238">
        <f t="shared" si="0"/>
        <v>0</v>
      </c>
      <c r="AI38" s="176"/>
      <c r="AJ38" s="160"/>
    </row>
    <row r="39" spans="2:36" ht="16.5" customHeight="1">
      <c r="B39" s="186">
        <v>18</v>
      </c>
      <c r="C39" s="125" t="s">
        <v>322</v>
      </c>
      <c r="D39" s="35" t="s">
        <v>25</v>
      </c>
      <c r="E39" s="64" t="s">
        <v>324</v>
      </c>
      <c r="F39" s="152"/>
      <c r="G39" s="29">
        <v>1</v>
      </c>
      <c r="H39" s="36"/>
      <c r="I39" s="36"/>
      <c r="J39" s="36"/>
      <c r="K39" s="36"/>
      <c r="L39" s="36">
        <v>1</v>
      </c>
      <c r="M39" s="169"/>
      <c r="N39" s="176" t="s">
        <v>448</v>
      </c>
      <c r="O39" s="122"/>
      <c r="S39" s="247">
        <v>0</v>
      </c>
      <c r="T39" s="248">
        <v>0</v>
      </c>
      <c r="U39" s="248">
        <v>0</v>
      </c>
      <c r="V39" s="248">
        <v>0</v>
      </c>
      <c r="W39" s="248">
        <v>0</v>
      </c>
      <c r="X39" s="248">
        <v>0</v>
      </c>
      <c r="Y39" s="248">
        <v>0</v>
      </c>
      <c r="Z39" s="248">
        <v>0</v>
      </c>
      <c r="AA39" s="248">
        <v>0</v>
      </c>
      <c r="AB39" s="248">
        <v>0</v>
      </c>
      <c r="AC39" s="248">
        <v>0</v>
      </c>
      <c r="AD39" s="248">
        <v>0</v>
      </c>
      <c r="AE39" s="248">
        <v>0</v>
      </c>
      <c r="AF39" s="248">
        <v>0</v>
      </c>
      <c r="AG39" s="237">
        <f>SUM(S39:AF39)</f>
        <v>0</v>
      </c>
      <c r="AH39" s="238">
        <f t="shared" si="0"/>
        <v>0</v>
      </c>
      <c r="AI39" s="176"/>
      <c r="AJ39" s="160"/>
    </row>
    <row r="40" spans="2:36" ht="16.5" customHeight="1">
      <c r="B40" s="186">
        <v>19</v>
      </c>
      <c r="C40" s="125" t="s">
        <v>323</v>
      </c>
      <c r="D40" s="147" t="s">
        <v>415</v>
      </c>
      <c r="E40" s="64" t="s">
        <v>327</v>
      </c>
      <c r="F40" s="152" t="s">
        <v>459</v>
      </c>
      <c r="G40" s="29">
        <v>1</v>
      </c>
      <c r="H40" s="36">
        <v>1</v>
      </c>
      <c r="I40" s="36"/>
      <c r="J40" s="36"/>
      <c r="K40" s="36"/>
      <c r="L40" s="36"/>
      <c r="M40" s="169"/>
      <c r="N40" s="176" t="s">
        <v>451</v>
      </c>
      <c r="O40" s="122"/>
      <c r="P40" s="143"/>
      <c r="Q40" s="143"/>
      <c r="R40" s="143"/>
      <c r="S40" s="236">
        <v>50</v>
      </c>
      <c r="T40" s="237">
        <v>28.88</v>
      </c>
      <c r="U40" s="237">
        <v>0</v>
      </c>
      <c r="V40" s="237">
        <v>2.5</v>
      </c>
      <c r="W40" s="237">
        <v>3</v>
      </c>
      <c r="X40" s="237">
        <v>5</v>
      </c>
      <c r="Y40" s="237">
        <v>11.08</v>
      </c>
      <c r="Z40" s="237">
        <v>60</v>
      </c>
      <c r="AA40" s="237">
        <v>42</v>
      </c>
      <c r="AB40" s="237">
        <v>206</v>
      </c>
      <c r="AC40" s="237">
        <v>48.2</v>
      </c>
      <c r="AD40" s="237">
        <v>64.67</v>
      </c>
      <c r="AE40" s="237">
        <v>75.02</v>
      </c>
      <c r="AF40" s="237">
        <v>87.02</v>
      </c>
      <c r="AG40" s="237">
        <f>SUM(S40:AF40)</f>
        <v>683.3699999999999</v>
      </c>
      <c r="AH40" s="238" t="e">
        <f t="shared" si="0"/>
        <v>#VALUE!</v>
      </c>
      <c r="AI40" s="249" t="s">
        <v>479</v>
      </c>
      <c r="AJ40" s="160"/>
    </row>
    <row r="41" spans="2:36" ht="16.5" customHeight="1">
      <c r="B41" s="188"/>
      <c r="C41" s="181" t="s">
        <v>325</v>
      </c>
      <c r="D41" s="182"/>
      <c r="E41" s="65"/>
      <c r="F41" s="66"/>
      <c r="G41" s="6"/>
      <c r="H41" s="27"/>
      <c r="I41" s="27"/>
      <c r="J41" s="27"/>
      <c r="K41" s="27"/>
      <c r="L41" s="27"/>
      <c r="M41" s="169"/>
      <c r="N41" s="174"/>
      <c r="O41" s="122"/>
      <c r="S41" s="242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162"/>
      <c r="AH41" s="238">
        <f t="shared" si="0"/>
        <v>0</v>
      </c>
      <c r="AI41" s="176"/>
      <c r="AJ41" s="160"/>
    </row>
    <row r="42" spans="2:36" ht="16.5" customHeight="1">
      <c r="B42" s="186">
        <v>20</v>
      </c>
      <c r="C42" s="125" t="s">
        <v>322</v>
      </c>
      <c r="D42" s="35" t="s">
        <v>25</v>
      </c>
      <c r="E42" s="64" t="s">
        <v>324</v>
      </c>
      <c r="F42" s="152"/>
      <c r="G42" s="29">
        <v>1</v>
      </c>
      <c r="H42" s="36"/>
      <c r="I42" s="36"/>
      <c r="J42" s="36"/>
      <c r="K42" s="36"/>
      <c r="L42" s="36">
        <v>1</v>
      </c>
      <c r="M42" s="169"/>
      <c r="N42" s="176" t="s">
        <v>448</v>
      </c>
      <c r="O42" s="122"/>
      <c r="S42" s="247">
        <v>0</v>
      </c>
      <c r="T42" s="248">
        <v>0</v>
      </c>
      <c r="U42" s="248">
        <v>0</v>
      </c>
      <c r="V42" s="248">
        <v>0</v>
      </c>
      <c r="W42" s="248">
        <v>0</v>
      </c>
      <c r="X42" s="248">
        <v>0</v>
      </c>
      <c r="Y42" s="248">
        <v>0</v>
      </c>
      <c r="Z42" s="248">
        <v>0</v>
      </c>
      <c r="AA42" s="248">
        <v>0</v>
      </c>
      <c r="AB42" s="248">
        <v>0</v>
      </c>
      <c r="AC42" s="248">
        <v>0</v>
      </c>
      <c r="AD42" s="248">
        <v>0</v>
      </c>
      <c r="AE42" s="248">
        <v>0</v>
      </c>
      <c r="AF42" s="248">
        <v>0</v>
      </c>
      <c r="AG42" s="237">
        <f>SUM(S42:AF42)</f>
        <v>0</v>
      </c>
      <c r="AH42" s="238">
        <f t="shared" si="0"/>
        <v>0</v>
      </c>
      <c r="AI42" s="176"/>
      <c r="AJ42" s="160"/>
    </row>
    <row r="43" spans="2:36" ht="16.5" customHeight="1">
      <c r="B43" s="186">
        <v>21</v>
      </c>
      <c r="C43" s="128" t="s">
        <v>23</v>
      </c>
      <c r="D43" s="35" t="s">
        <v>28</v>
      </c>
      <c r="E43" s="64" t="s">
        <v>171</v>
      </c>
      <c r="F43" s="152"/>
      <c r="G43" s="40">
        <v>1</v>
      </c>
      <c r="H43" s="36"/>
      <c r="I43" s="36"/>
      <c r="J43" s="36"/>
      <c r="K43" s="37">
        <v>1</v>
      </c>
      <c r="L43" s="37"/>
      <c r="M43" s="169"/>
      <c r="N43" s="176" t="s">
        <v>478</v>
      </c>
      <c r="O43" s="122"/>
      <c r="S43" s="247">
        <v>0</v>
      </c>
      <c r="T43" s="248">
        <v>0</v>
      </c>
      <c r="U43" s="248">
        <v>0</v>
      </c>
      <c r="V43" s="248">
        <v>0</v>
      </c>
      <c r="W43" s="248">
        <v>0</v>
      </c>
      <c r="X43" s="248">
        <v>0</v>
      </c>
      <c r="Y43" s="248">
        <v>0</v>
      </c>
      <c r="Z43" s="248">
        <v>0</v>
      </c>
      <c r="AA43" s="248">
        <v>0</v>
      </c>
      <c r="AB43" s="248">
        <v>0</v>
      </c>
      <c r="AC43" s="248">
        <v>0</v>
      </c>
      <c r="AD43" s="248">
        <v>0</v>
      </c>
      <c r="AE43" s="248">
        <v>0</v>
      </c>
      <c r="AF43" s="248">
        <v>0</v>
      </c>
      <c r="AG43" s="237">
        <f>SUM(S43:AF43)</f>
        <v>0</v>
      </c>
      <c r="AH43" s="238">
        <f t="shared" si="0"/>
        <v>0</v>
      </c>
      <c r="AI43" s="239"/>
      <c r="AJ43" s="144"/>
    </row>
    <row r="44" spans="2:36" ht="16.5" customHeight="1">
      <c r="B44" s="188"/>
      <c r="C44" s="181" t="s">
        <v>458</v>
      </c>
      <c r="D44" s="182"/>
      <c r="E44" s="65"/>
      <c r="F44" s="66"/>
      <c r="G44" s="6"/>
      <c r="H44" s="27"/>
      <c r="I44" s="27"/>
      <c r="J44" s="27"/>
      <c r="K44" s="27"/>
      <c r="L44" s="27"/>
      <c r="M44" s="169"/>
      <c r="N44" s="189"/>
      <c r="O44" s="122"/>
      <c r="S44" s="242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162"/>
      <c r="AH44" s="238">
        <f t="shared" si="0"/>
        <v>0</v>
      </c>
      <c r="AI44" s="176"/>
      <c r="AJ44" s="160"/>
    </row>
    <row r="45" spans="2:36" ht="16.5" customHeight="1">
      <c r="B45" s="186">
        <v>22</v>
      </c>
      <c r="C45" s="125" t="s">
        <v>322</v>
      </c>
      <c r="D45" s="35" t="s">
        <v>25</v>
      </c>
      <c r="E45" s="64" t="s">
        <v>324</v>
      </c>
      <c r="F45" s="152"/>
      <c r="G45" s="29">
        <v>1</v>
      </c>
      <c r="H45" s="36"/>
      <c r="I45" s="36"/>
      <c r="J45" s="36"/>
      <c r="K45" s="36"/>
      <c r="L45" s="36">
        <v>1</v>
      </c>
      <c r="M45" s="169"/>
      <c r="N45" s="190" t="s">
        <v>455</v>
      </c>
      <c r="O45" s="122"/>
      <c r="S45" s="247">
        <v>0</v>
      </c>
      <c r="T45" s="248">
        <v>0</v>
      </c>
      <c r="U45" s="248">
        <v>0</v>
      </c>
      <c r="V45" s="248">
        <v>0</v>
      </c>
      <c r="W45" s="248">
        <v>0</v>
      </c>
      <c r="X45" s="248">
        <v>0</v>
      </c>
      <c r="Y45" s="248">
        <v>0</v>
      </c>
      <c r="Z45" s="248">
        <v>0</v>
      </c>
      <c r="AA45" s="248">
        <v>0</v>
      </c>
      <c r="AB45" s="248">
        <v>0</v>
      </c>
      <c r="AC45" s="248">
        <v>0</v>
      </c>
      <c r="AD45" s="248">
        <v>0</v>
      </c>
      <c r="AE45" s="248">
        <v>0</v>
      </c>
      <c r="AF45" s="248">
        <v>0</v>
      </c>
      <c r="AG45" s="237">
        <f>SUM(S45:AF45)</f>
        <v>0</v>
      </c>
      <c r="AH45" s="238">
        <f t="shared" si="0"/>
        <v>0</v>
      </c>
      <c r="AI45" s="176"/>
      <c r="AJ45" s="160"/>
    </row>
    <row r="46" spans="2:36" ht="16.5" customHeight="1">
      <c r="B46" s="186">
        <v>23</v>
      </c>
      <c r="C46" s="128" t="s">
        <v>326</v>
      </c>
      <c r="D46" s="35" t="s">
        <v>414</v>
      </c>
      <c r="E46" s="64" t="s">
        <v>167</v>
      </c>
      <c r="F46" s="152"/>
      <c r="G46" s="40">
        <v>1</v>
      </c>
      <c r="H46" s="36"/>
      <c r="I46" s="36"/>
      <c r="J46" s="36"/>
      <c r="K46" s="37">
        <v>1</v>
      </c>
      <c r="L46" s="37"/>
      <c r="M46" s="169"/>
      <c r="N46" s="190" t="s">
        <v>454</v>
      </c>
      <c r="O46" s="122"/>
      <c r="S46" s="236">
        <v>50</v>
      </c>
      <c r="T46" s="237">
        <v>29.16</v>
      </c>
      <c r="U46" s="237">
        <v>0</v>
      </c>
      <c r="V46" s="237">
        <v>2.5</v>
      </c>
      <c r="W46" s="237">
        <v>3</v>
      </c>
      <c r="X46" s="237">
        <v>5</v>
      </c>
      <c r="Y46" s="237">
        <v>11.17</v>
      </c>
      <c r="Z46" s="237">
        <v>64</v>
      </c>
      <c r="AA46" s="237">
        <v>37.62</v>
      </c>
      <c r="AB46" s="237">
        <v>222</v>
      </c>
      <c r="AC46" s="237">
        <v>50.37</v>
      </c>
      <c r="AD46" s="237">
        <v>67.58</v>
      </c>
      <c r="AE46" s="237">
        <v>78.39</v>
      </c>
      <c r="AF46" s="237">
        <v>90.93</v>
      </c>
      <c r="AG46" s="237">
        <f>SUM(S46:AF46)</f>
        <v>711.72</v>
      </c>
      <c r="AH46" s="238">
        <f t="shared" si="0"/>
        <v>1158.28</v>
      </c>
      <c r="AI46" s="239">
        <v>1870</v>
      </c>
      <c r="AJ46" s="144"/>
    </row>
    <row r="47" spans="2:36" ht="16.5" customHeight="1">
      <c r="B47" s="316" t="s">
        <v>234</v>
      </c>
      <c r="C47" s="330" t="s">
        <v>0</v>
      </c>
      <c r="D47" s="331"/>
      <c r="E47" s="332" t="s">
        <v>1</v>
      </c>
      <c r="F47" s="73"/>
      <c r="G47" s="326" t="s">
        <v>243</v>
      </c>
      <c r="H47" s="327"/>
      <c r="I47" s="327"/>
      <c r="J47" s="327"/>
      <c r="K47" s="327"/>
      <c r="L47" s="328"/>
      <c r="M47" s="169"/>
      <c r="N47" s="191" t="s">
        <v>475</v>
      </c>
      <c r="O47" s="122"/>
      <c r="S47" s="242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162"/>
      <c r="AH47" s="238">
        <f t="shared" si="0"/>
        <v>0</v>
      </c>
      <c r="AI47" s="176"/>
      <c r="AJ47" s="160"/>
    </row>
    <row r="48" spans="2:36" ht="16.5" customHeight="1">
      <c r="B48" s="316"/>
      <c r="C48" s="331"/>
      <c r="D48" s="331"/>
      <c r="E48" s="332"/>
      <c r="F48" s="74"/>
      <c r="G48" s="323" t="s">
        <v>231</v>
      </c>
      <c r="H48" s="324"/>
      <c r="I48" s="324"/>
      <c r="J48" s="324"/>
      <c r="K48" s="324"/>
      <c r="L48" s="325"/>
      <c r="M48" s="169"/>
      <c r="N48" s="192" t="s">
        <v>476</v>
      </c>
      <c r="O48" s="122"/>
      <c r="S48" s="242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162"/>
      <c r="AH48" s="238">
        <f t="shared" si="0"/>
        <v>0</v>
      </c>
      <c r="AI48" s="176"/>
      <c r="AJ48" s="160"/>
    </row>
    <row r="49" spans="2:36" ht="16.5" customHeight="1">
      <c r="B49" s="316"/>
      <c r="C49" s="138" t="s">
        <v>3</v>
      </c>
      <c r="D49" s="138" t="s">
        <v>4</v>
      </c>
      <c r="E49" s="332"/>
      <c r="F49" s="163"/>
      <c r="G49" s="68" t="s">
        <v>2</v>
      </c>
      <c r="H49" s="69" t="s">
        <v>5</v>
      </c>
      <c r="I49" s="69" t="s">
        <v>6</v>
      </c>
      <c r="J49" s="69" t="s">
        <v>7</v>
      </c>
      <c r="K49" s="69" t="s">
        <v>8</v>
      </c>
      <c r="L49" s="69" t="s">
        <v>9</v>
      </c>
      <c r="M49" s="169"/>
      <c r="N49" s="193" t="s">
        <v>477</v>
      </c>
      <c r="O49" s="122"/>
      <c r="S49" s="242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162"/>
      <c r="AH49" s="238">
        <f t="shared" si="0"/>
        <v>0</v>
      </c>
      <c r="AI49" s="176"/>
      <c r="AJ49" s="160"/>
    </row>
    <row r="50" spans="2:36" ht="16.5" customHeight="1">
      <c r="B50" s="172"/>
      <c r="C50" s="142" t="s">
        <v>24</v>
      </c>
      <c r="D50" s="137"/>
      <c r="E50" s="65"/>
      <c r="F50" s="66"/>
      <c r="G50" s="6"/>
      <c r="H50" s="27"/>
      <c r="I50" s="27"/>
      <c r="J50" s="27"/>
      <c r="K50" s="28"/>
      <c r="L50" s="28"/>
      <c r="M50" s="169"/>
      <c r="N50" s="174"/>
      <c r="O50" s="122"/>
      <c r="S50" s="242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162"/>
      <c r="AH50" s="238">
        <f t="shared" si="0"/>
        <v>0</v>
      </c>
      <c r="AI50" s="176"/>
      <c r="AJ50" s="160"/>
    </row>
    <row r="51" spans="2:36" ht="16.5" customHeight="1">
      <c r="B51" s="172"/>
      <c r="C51" s="2" t="s">
        <v>328</v>
      </c>
      <c r="D51" s="137"/>
      <c r="E51" s="65"/>
      <c r="F51" s="66"/>
      <c r="G51" s="6"/>
      <c r="H51" s="27"/>
      <c r="I51" s="27"/>
      <c r="J51" s="27"/>
      <c r="K51" s="28"/>
      <c r="L51" s="28"/>
      <c r="M51" s="169"/>
      <c r="N51" s="174"/>
      <c r="O51" s="122"/>
      <c r="S51" s="242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162"/>
      <c r="AH51" s="238">
        <f t="shared" si="0"/>
        <v>0</v>
      </c>
      <c r="AI51" s="176"/>
      <c r="AJ51" s="160"/>
    </row>
    <row r="52" spans="2:36" ht="16.5" customHeight="1">
      <c r="B52" s="175">
        <v>24</v>
      </c>
      <c r="C52" s="125" t="s">
        <v>329</v>
      </c>
      <c r="D52" s="35" t="s">
        <v>25</v>
      </c>
      <c r="E52" s="64" t="s">
        <v>26</v>
      </c>
      <c r="F52" s="152"/>
      <c r="G52" s="40">
        <v>1</v>
      </c>
      <c r="H52" s="36"/>
      <c r="I52" s="36"/>
      <c r="J52" s="36"/>
      <c r="K52" s="37"/>
      <c r="L52" s="37">
        <v>1</v>
      </c>
      <c r="M52" s="169"/>
      <c r="N52" s="176" t="s">
        <v>416</v>
      </c>
      <c r="O52" s="122"/>
      <c r="Q52" s="141"/>
      <c r="R52" s="141"/>
      <c r="S52" s="236">
        <v>50</v>
      </c>
      <c r="T52" s="237">
        <v>32</v>
      </c>
      <c r="U52" s="237">
        <v>155.36</v>
      </c>
      <c r="V52" s="237">
        <v>2.5</v>
      </c>
      <c r="W52" s="237">
        <v>3</v>
      </c>
      <c r="X52" s="237">
        <v>5</v>
      </c>
      <c r="Y52" s="237">
        <v>14.02</v>
      </c>
      <c r="Z52" s="237">
        <v>80</v>
      </c>
      <c r="AA52" s="237">
        <v>0</v>
      </c>
      <c r="AB52" s="237">
        <v>350</v>
      </c>
      <c r="AC52" s="237">
        <v>67.7</v>
      </c>
      <c r="AD52" s="237">
        <v>90.83</v>
      </c>
      <c r="AE52" s="237">
        <v>105.37</v>
      </c>
      <c r="AF52" s="237">
        <v>122.22</v>
      </c>
      <c r="AG52" s="237">
        <f>SUM(S52:AF52)</f>
        <v>1078</v>
      </c>
      <c r="AH52" s="238">
        <f t="shared" si="0"/>
        <v>1122</v>
      </c>
      <c r="AI52" s="239">
        <v>2200</v>
      </c>
      <c r="AJ52" s="144"/>
    </row>
    <row r="53" spans="2:36" ht="16.5" customHeight="1">
      <c r="B53" s="175">
        <v>25</v>
      </c>
      <c r="C53" s="125" t="s">
        <v>417</v>
      </c>
      <c r="D53" s="267" t="s">
        <v>418</v>
      </c>
      <c r="E53" s="64" t="s">
        <v>330</v>
      </c>
      <c r="F53" s="152"/>
      <c r="G53" s="29">
        <v>1</v>
      </c>
      <c r="H53" s="36"/>
      <c r="I53" s="36"/>
      <c r="J53" s="36"/>
      <c r="K53" s="37">
        <v>1</v>
      </c>
      <c r="L53" s="37"/>
      <c r="M53" s="169"/>
      <c r="N53" s="176" t="s">
        <v>409</v>
      </c>
      <c r="O53" s="122"/>
      <c r="S53" s="247">
        <v>0</v>
      </c>
      <c r="T53" s="248">
        <v>0</v>
      </c>
      <c r="U53" s="248">
        <v>0</v>
      </c>
      <c r="V53" s="248">
        <v>0</v>
      </c>
      <c r="W53" s="248">
        <v>0</v>
      </c>
      <c r="X53" s="248">
        <v>0</v>
      </c>
      <c r="Y53" s="248">
        <v>0</v>
      </c>
      <c r="Z53" s="248">
        <v>0</v>
      </c>
      <c r="AA53" s="248">
        <v>0</v>
      </c>
      <c r="AB53" s="248">
        <v>0</v>
      </c>
      <c r="AC53" s="248">
        <v>0</v>
      </c>
      <c r="AD53" s="248">
        <v>0</v>
      </c>
      <c r="AE53" s="248">
        <v>0</v>
      </c>
      <c r="AF53" s="248">
        <v>0</v>
      </c>
      <c r="AG53" s="237">
        <f>SUM(S53:AF53)</f>
        <v>0</v>
      </c>
      <c r="AH53" s="238">
        <f t="shared" si="0"/>
        <v>0</v>
      </c>
      <c r="AI53" s="176"/>
      <c r="AJ53" s="160"/>
    </row>
    <row r="54" spans="2:36" ht="16.5" customHeight="1">
      <c r="B54" s="172"/>
      <c r="C54" s="1" t="s">
        <v>331</v>
      </c>
      <c r="D54" s="137"/>
      <c r="E54" s="65"/>
      <c r="F54" s="66"/>
      <c r="G54" s="6"/>
      <c r="H54" s="27"/>
      <c r="I54" s="27"/>
      <c r="J54" s="27"/>
      <c r="K54" s="28"/>
      <c r="L54" s="28"/>
      <c r="M54" s="169"/>
      <c r="N54" s="174"/>
      <c r="O54" s="122"/>
      <c r="S54" s="242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162"/>
      <c r="AH54" s="238">
        <f t="shared" si="0"/>
        <v>0</v>
      </c>
      <c r="AI54" s="176"/>
      <c r="AJ54" s="160"/>
    </row>
    <row r="55" spans="2:36" ht="16.5" customHeight="1">
      <c r="B55" s="172"/>
      <c r="C55" s="1" t="s">
        <v>332</v>
      </c>
      <c r="D55" s="137"/>
      <c r="E55" s="65"/>
      <c r="F55" s="66"/>
      <c r="G55" s="6"/>
      <c r="H55" s="27"/>
      <c r="I55" s="27"/>
      <c r="J55" s="27"/>
      <c r="K55" s="28"/>
      <c r="L55" s="28"/>
      <c r="M55" s="169"/>
      <c r="N55" s="174"/>
      <c r="O55" s="122"/>
      <c r="S55" s="242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162"/>
      <c r="AH55" s="238">
        <f t="shared" si="0"/>
        <v>0</v>
      </c>
      <c r="AI55" s="176"/>
      <c r="AJ55" s="160"/>
    </row>
    <row r="56" spans="2:36" ht="16.5" customHeight="1">
      <c r="B56" s="175">
        <v>26</v>
      </c>
      <c r="C56" s="125" t="s">
        <v>333</v>
      </c>
      <c r="D56" s="35" t="s">
        <v>25</v>
      </c>
      <c r="E56" s="64" t="s">
        <v>324</v>
      </c>
      <c r="F56" s="152"/>
      <c r="G56" s="29">
        <v>1</v>
      </c>
      <c r="H56" s="36"/>
      <c r="I56" s="36"/>
      <c r="J56" s="36"/>
      <c r="K56" s="37"/>
      <c r="L56" s="37">
        <v>1</v>
      </c>
      <c r="M56" s="194"/>
      <c r="N56" s="176" t="s">
        <v>455</v>
      </c>
      <c r="O56" s="122"/>
      <c r="P56" s="143"/>
      <c r="Q56" s="143"/>
      <c r="R56" s="143"/>
      <c r="S56" s="247">
        <v>0</v>
      </c>
      <c r="T56" s="248">
        <v>0</v>
      </c>
      <c r="U56" s="248">
        <v>0</v>
      </c>
      <c r="V56" s="248">
        <v>0</v>
      </c>
      <c r="W56" s="248">
        <v>0</v>
      </c>
      <c r="X56" s="248">
        <v>0</v>
      </c>
      <c r="Y56" s="248">
        <v>0</v>
      </c>
      <c r="Z56" s="248">
        <v>0</v>
      </c>
      <c r="AA56" s="248">
        <v>0</v>
      </c>
      <c r="AB56" s="248">
        <v>0</v>
      </c>
      <c r="AC56" s="248">
        <v>0</v>
      </c>
      <c r="AD56" s="248">
        <v>0</v>
      </c>
      <c r="AE56" s="248">
        <v>0</v>
      </c>
      <c r="AF56" s="248">
        <v>0</v>
      </c>
      <c r="AG56" s="237">
        <f>SUM(S56:AF56)</f>
        <v>0</v>
      </c>
      <c r="AH56" s="238">
        <f t="shared" si="0"/>
        <v>0</v>
      </c>
      <c r="AI56" s="176"/>
      <c r="AJ56" s="160"/>
    </row>
    <row r="57" spans="2:36" ht="16.5" customHeight="1">
      <c r="B57" s="175">
        <v>27</v>
      </c>
      <c r="C57" s="127" t="s">
        <v>23</v>
      </c>
      <c r="D57" s="35" t="s">
        <v>28</v>
      </c>
      <c r="E57" s="64" t="s">
        <v>121</v>
      </c>
      <c r="F57" s="152"/>
      <c r="G57" s="40">
        <v>1</v>
      </c>
      <c r="H57" s="36"/>
      <c r="I57" s="36"/>
      <c r="J57" s="36"/>
      <c r="K57" s="37">
        <v>1</v>
      </c>
      <c r="L57" s="37"/>
      <c r="M57" s="194"/>
      <c r="N57" s="176" t="s">
        <v>450</v>
      </c>
      <c r="O57" s="122"/>
      <c r="P57" s="143"/>
      <c r="Q57" s="143"/>
      <c r="R57" s="143"/>
      <c r="S57" s="236">
        <v>50</v>
      </c>
      <c r="T57" s="237">
        <v>23.52</v>
      </c>
      <c r="U57" s="237">
        <v>0</v>
      </c>
      <c r="V57" s="237">
        <v>2.5</v>
      </c>
      <c r="W57" s="237">
        <v>3</v>
      </c>
      <c r="X57" s="237">
        <v>5</v>
      </c>
      <c r="Y57" s="237">
        <v>9.47</v>
      </c>
      <c r="Z57" s="237">
        <v>30</v>
      </c>
      <c r="AA57" s="237">
        <v>69</v>
      </c>
      <c r="AB57" s="237">
        <v>180</v>
      </c>
      <c r="AC57" s="237">
        <v>43.33</v>
      </c>
      <c r="AD57" s="237">
        <v>58.13</v>
      </c>
      <c r="AE57" s="237">
        <v>67.43</v>
      </c>
      <c r="AF57" s="237">
        <v>78.22</v>
      </c>
      <c r="AG57" s="237">
        <f>SUM(S57:AF57)</f>
        <v>619.6</v>
      </c>
      <c r="AH57" s="238">
        <f t="shared" si="0"/>
        <v>580.4</v>
      </c>
      <c r="AI57" s="239">
        <v>1200</v>
      </c>
      <c r="AJ57" s="144"/>
    </row>
    <row r="58" spans="2:36" ht="16.5" customHeight="1">
      <c r="B58" s="172"/>
      <c r="C58" s="183" t="s">
        <v>334</v>
      </c>
      <c r="D58" s="195"/>
      <c r="E58" s="65"/>
      <c r="F58" s="66"/>
      <c r="G58" s="6"/>
      <c r="H58" s="27"/>
      <c r="I58" s="27"/>
      <c r="J58" s="27"/>
      <c r="K58" s="28"/>
      <c r="L58" s="28"/>
      <c r="M58" s="194"/>
      <c r="N58" s="174"/>
      <c r="O58" s="122"/>
      <c r="P58" s="143"/>
      <c r="Q58" s="143"/>
      <c r="R58" s="143"/>
      <c r="S58" s="242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162"/>
      <c r="AH58" s="238">
        <f t="shared" si="0"/>
        <v>0</v>
      </c>
      <c r="AI58" s="176"/>
      <c r="AJ58" s="160"/>
    </row>
    <row r="59" spans="2:36" ht="16.5" customHeight="1">
      <c r="B59" s="175">
        <v>28</v>
      </c>
      <c r="C59" s="125" t="s">
        <v>417</v>
      </c>
      <c r="D59" s="147" t="s">
        <v>418</v>
      </c>
      <c r="E59" s="64" t="s">
        <v>419</v>
      </c>
      <c r="F59" s="152" t="s">
        <v>460</v>
      </c>
      <c r="G59" s="29">
        <v>1</v>
      </c>
      <c r="H59" s="36">
        <v>1</v>
      </c>
      <c r="I59" s="36"/>
      <c r="J59" s="36"/>
      <c r="K59" s="37"/>
      <c r="L59" s="37"/>
      <c r="M59" s="194"/>
      <c r="N59" s="176" t="s">
        <v>409</v>
      </c>
      <c r="O59" s="122"/>
      <c r="P59" s="143"/>
      <c r="Q59" s="143"/>
      <c r="R59" s="143"/>
      <c r="S59" s="236">
        <v>50</v>
      </c>
      <c r="T59" s="237">
        <v>23.03</v>
      </c>
      <c r="U59" s="237">
        <v>0</v>
      </c>
      <c r="V59" s="237">
        <v>2.5</v>
      </c>
      <c r="W59" s="237">
        <v>3</v>
      </c>
      <c r="X59" s="237">
        <v>5</v>
      </c>
      <c r="Y59" s="237">
        <v>9.32</v>
      </c>
      <c r="Z59" s="237">
        <v>30</v>
      </c>
      <c r="AA59" s="237">
        <v>59.65</v>
      </c>
      <c r="AB59" s="237">
        <v>175</v>
      </c>
      <c r="AC59" s="237">
        <v>41.3</v>
      </c>
      <c r="AD59" s="237">
        <v>55.41</v>
      </c>
      <c r="AE59" s="237">
        <v>64.27</v>
      </c>
      <c r="AF59" s="237">
        <v>74.56</v>
      </c>
      <c r="AG59" s="237">
        <f>SUM(S59:AF59)</f>
        <v>593.04</v>
      </c>
      <c r="AH59" s="238">
        <f t="shared" si="0"/>
        <v>256.96000000000004</v>
      </c>
      <c r="AI59" s="239">
        <v>850</v>
      </c>
      <c r="AJ59" s="144"/>
    </row>
    <row r="60" spans="2:36" ht="16.5" customHeight="1">
      <c r="B60" s="172"/>
      <c r="C60" s="196" t="s">
        <v>335</v>
      </c>
      <c r="D60" s="197"/>
      <c r="E60" s="65"/>
      <c r="F60" s="66"/>
      <c r="G60" s="6"/>
      <c r="H60" s="27"/>
      <c r="I60" s="27"/>
      <c r="J60" s="27"/>
      <c r="K60" s="28"/>
      <c r="L60" s="28"/>
      <c r="M60" s="194"/>
      <c r="N60" s="174"/>
      <c r="O60" s="122"/>
      <c r="P60" s="143"/>
      <c r="Q60" s="143"/>
      <c r="R60" s="143"/>
      <c r="S60" s="242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162"/>
      <c r="AH60" s="238">
        <f t="shared" si="0"/>
        <v>0</v>
      </c>
      <c r="AI60" s="176"/>
      <c r="AJ60" s="160"/>
    </row>
    <row r="61" spans="2:36" ht="16.5" customHeight="1">
      <c r="B61" s="175">
        <v>29</v>
      </c>
      <c r="C61" s="127" t="s">
        <v>135</v>
      </c>
      <c r="D61" s="35" t="s">
        <v>136</v>
      </c>
      <c r="E61" s="64" t="s">
        <v>484</v>
      </c>
      <c r="F61" s="152"/>
      <c r="G61" s="40">
        <v>1</v>
      </c>
      <c r="H61" s="36"/>
      <c r="I61" s="36"/>
      <c r="J61" s="36"/>
      <c r="K61" s="37"/>
      <c r="L61" s="37">
        <v>1</v>
      </c>
      <c r="M61" s="194"/>
      <c r="N61" s="176" t="s">
        <v>416</v>
      </c>
      <c r="O61" s="122"/>
      <c r="P61" s="143"/>
      <c r="Q61" s="143"/>
      <c r="R61" s="143"/>
      <c r="S61" s="236">
        <v>50</v>
      </c>
      <c r="T61" s="237">
        <v>32</v>
      </c>
      <c r="U61" s="237">
        <v>155.36</v>
      </c>
      <c r="V61" s="237">
        <v>2.5</v>
      </c>
      <c r="W61" s="237">
        <v>3</v>
      </c>
      <c r="X61" s="237">
        <v>5</v>
      </c>
      <c r="Y61" s="237">
        <v>14.02</v>
      </c>
      <c r="Z61" s="237">
        <v>80</v>
      </c>
      <c r="AA61" s="237">
        <v>0</v>
      </c>
      <c r="AB61" s="237">
        <v>350</v>
      </c>
      <c r="AC61" s="237">
        <v>67.7</v>
      </c>
      <c r="AD61" s="237">
        <v>90.83</v>
      </c>
      <c r="AE61" s="237">
        <v>105.37</v>
      </c>
      <c r="AF61" s="237">
        <v>122.22</v>
      </c>
      <c r="AG61" s="237">
        <f>SUM(S61:AF61)</f>
        <v>1078</v>
      </c>
      <c r="AH61" s="238">
        <f t="shared" si="0"/>
        <v>1122</v>
      </c>
      <c r="AI61" s="239">
        <v>2200</v>
      </c>
      <c r="AJ61" s="144"/>
    </row>
    <row r="62" spans="2:36" ht="16.5" customHeight="1">
      <c r="B62" s="175">
        <v>30</v>
      </c>
      <c r="C62" s="127" t="s">
        <v>23</v>
      </c>
      <c r="D62" s="35" t="s">
        <v>28</v>
      </c>
      <c r="E62" s="64" t="s">
        <v>138</v>
      </c>
      <c r="F62" s="152"/>
      <c r="G62" s="40">
        <v>1</v>
      </c>
      <c r="H62" s="36"/>
      <c r="I62" s="36"/>
      <c r="J62" s="36"/>
      <c r="K62" s="37">
        <v>1</v>
      </c>
      <c r="L62" s="37"/>
      <c r="M62" s="194"/>
      <c r="N62" s="176" t="s">
        <v>449</v>
      </c>
      <c r="O62" s="122"/>
      <c r="P62" s="143"/>
      <c r="Q62" s="143"/>
      <c r="R62" s="143"/>
      <c r="S62" s="247">
        <v>0</v>
      </c>
      <c r="T62" s="248">
        <v>0</v>
      </c>
      <c r="U62" s="248">
        <v>0</v>
      </c>
      <c r="V62" s="248">
        <v>0</v>
      </c>
      <c r="W62" s="248">
        <v>0</v>
      </c>
      <c r="X62" s="248">
        <v>0</v>
      </c>
      <c r="Y62" s="248">
        <v>0</v>
      </c>
      <c r="Z62" s="248">
        <v>0</v>
      </c>
      <c r="AA62" s="248">
        <v>0</v>
      </c>
      <c r="AB62" s="248">
        <v>0</v>
      </c>
      <c r="AC62" s="248">
        <v>0</v>
      </c>
      <c r="AD62" s="248">
        <v>0</v>
      </c>
      <c r="AE62" s="248">
        <v>0</v>
      </c>
      <c r="AF62" s="248">
        <v>0</v>
      </c>
      <c r="AG62" s="237">
        <f>SUM(S62:AF62)</f>
        <v>0</v>
      </c>
      <c r="AH62" s="238">
        <f t="shared" si="0"/>
        <v>0</v>
      </c>
      <c r="AI62" s="239"/>
      <c r="AJ62" s="144"/>
    </row>
    <row r="63" spans="2:36" ht="16.5" customHeight="1">
      <c r="B63" s="172"/>
      <c r="C63" s="183" t="s">
        <v>336</v>
      </c>
      <c r="D63" s="197"/>
      <c r="E63" s="65"/>
      <c r="F63" s="66"/>
      <c r="G63" s="6"/>
      <c r="H63" s="27"/>
      <c r="I63" s="27"/>
      <c r="J63" s="27"/>
      <c r="K63" s="28"/>
      <c r="L63" s="28"/>
      <c r="M63" s="194"/>
      <c r="N63" s="174"/>
      <c r="O63" s="122"/>
      <c r="P63" s="143"/>
      <c r="Q63" s="143"/>
      <c r="R63" s="143"/>
      <c r="S63" s="242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162"/>
      <c r="AH63" s="238">
        <f t="shared" si="0"/>
        <v>0</v>
      </c>
      <c r="AI63" s="176"/>
      <c r="AJ63" s="160"/>
    </row>
    <row r="64" spans="2:36" ht="16.5" customHeight="1">
      <c r="B64" s="175">
        <v>31</v>
      </c>
      <c r="C64" s="121" t="s">
        <v>173</v>
      </c>
      <c r="D64" s="35" t="s">
        <v>420</v>
      </c>
      <c r="E64" s="64" t="s">
        <v>142</v>
      </c>
      <c r="F64" s="152"/>
      <c r="G64" s="40">
        <v>1</v>
      </c>
      <c r="H64" s="36"/>
      <c r="I64" s="36"/>
      <c r="J64" s="36"/>
      <c r="K64" s="37"/>
      <c r="L64" s="37">
        <v>1</v>
      </c>
      <c r="M64" s="194"/>
      <c r="N64" s="176" t="s">
        <v>448</v>
      </c>
      <c r="O64" s="157"/>
      <c r="P64" s="158"/>
      <c r="Q64" s="158"/>
      <c r="R64" s="158"/>
      <c r="S64" s="250">
        <v>50</v>
      </c>
      <c r="T64" s="251">
        <v>32</v>
      </c>
      <c r="U64" s="251">
        <v>155.36</v>
      </c>
      <c r="V64" s="251">
        <v>2.5</v>
      </c>
      <c r="W64" s="251">
        <v>3</v>
      </c>
      <c r="X64" s="251">
        <v>5</v>
      </c>
      <c r="Y64" s="251">
        <v>14.02</v>
      </c>
      <c r="Z64" s="251">
        <v>80</v>
      </c>
      <c r="AA64" s="251">
        <v>0</v>
      </c>
      <c r="AB64" s="251">
        <v>350</v>
      </c>
      <c r="AC64" s="251">
        <v>67.7</v>
      </c>
      <c r="AD64" s="251">
        <v>90.83</v>
      </c>
      <c r="AE64" s="251">
        <v>105.37</v>
      </c>
      <c r="AF64" s="251">
        <v>122.22</v>
      </c>
      <c r="AG64" s="237">
        <f>SUM(S64:AF64)</f>
        <v>1078</v>
      </c>
      <c r="AH64" s="238">
        <f t="shared" si="0"/>
        <v>-1078</v>
      </c>
      <c r="AI64" s="239"/>
      <c r="AJ64" s="144"/>
    </row>
    <row r="65" spans="2:36" ht="16.5" customHeight="1">
      <c r="B65" s="175">
        <v>32</v>
      </c>
      <c r="C65" s="121" t="s">
        <v>23</v>
      </c>
      <c r="D65" s="35" t="s">
        <v>28</v>
      </c>
      <c r="E65" s="64" t="s">
        <v>421</v>
      </c>
      <c r="F65" s="152"/>
      <c r="G65" s="40">
        <v>1</v>
      </c>
      <c r="H65" s="36"/>
      <c r="I65" s="36"/>
      <c r="J65" s="36"/>
      <c r="K65" s="37"/>
      <c r="L65" s="37">
        <v>1</v>
      </c>
      <c r="M65" s="194"/>
      <c r="N65" s="176" t="s">
        <v>454</v>
      </c>
      <c r="O65" s="122"/>
      <c r="P65" s="143"/>
      <c r="Q65" s="143"/>
      <c r="R65" s="143"/>
      <c r="S65" s="236">
        <v>50</v>
      </c>
      <c r="T65" s="237">
        <v>29.16</v>
      </c>
      <c r="U65" s="237">
        <v>0</v>
      </c>
      <c r="V65" s="237">
        <v>2.5</v>
      </c>
      <c r="W65" s="237">
        <v>3</v>
      </c>
      <c r="X65" s="237">
        <v>5</v>
      </c>
      <c r="Y65" s="237">
        <v>11.17</v>
      </c>
      <c r="Z65" s="237">
        <v>64</v>
      </c>
      <c r="AA65" s="237">
        <v>37.62</v>
      </c>
      <c r="AB65" s="237">
        <v>222</v>
      </c>
      <c r="AC65" s="237">
        <v>50.37</v>
      </c>
      <c r="AD65" s="237">
        <v>67.58</v>
      </c>
      <c r="AE65" s="237">
        <v>78.39</v>
      </c>
      <c r="AF65" s="237">
        <v>90.93</v>
      </c>
      <c r="AG65" s="237">
        <f>SUM(S65:AF65)</f>
        <v>711.72</v>
      </c>
      <c r="AH65" s="238">
        <f t="shared" si="0"/>
        <v>1158.28</v>
      </c>
      <c r="AI65" s="239">
        <v>1870</v>
      </c>
      <c r="AJ65" s="144"/>
    </row>
    <row r="66" spans="2:36" ht="16.5" customHeight="1">
      <c r="B66" s="172"/>
      <c r="C66" s="183" t="s">
        <v>337</v>
      </c>
      <c r="D66" s="197"/>
      <c r="E66" s="65"/>
      <c r="F66" s="66"/>
      <c r="G66" s="6"/>
      <c r="H66" s="27"/>
      <c r="I66" s="27"/>
      <c r="J66" s="27"/>
      <c r="K66" s="28"/>
      <c r="L66" s="28"/>
      <c r="M66" s="194"/>
      <c r="N66" s="174"/>
      <c r="O66" s="122"/>
      <c r="P66" s="143"/>
      <c r="Q66" s="143"/>
      <c r="R66" s="143"/>
      <c r="S66" s="242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162"/>
      <c r="AH66" s="238">
        <f t="shared" si="0"/>
        <v>0</v>
      </c>
      <c r="AI66" s="176"/>
      <c r="AJ66" s="160"/>
    </row>
    <row r="67" spans="2:36" ht="16.5" customHeight="1">
      <c r="B67" s="175">
        <v>33</v>
      </c>
      <c r="C67" s="121" t="s">
        <v>338</v>
      </c>
      <c r="D67" s="35" t="s">
        <v>422</v>
      </c>
      <c r="E67" s="64" t="s">
        <v>157</v>
      </c>
      <c r="F67" s="152"/>
      <c r="G67" s="40">
        <v>1</v>
      </c>
      <c r="H67" s="36"/>
      <c r="I67" s="36"/>
      <c r="J67" s="36"/>
      <c r="K67" s="37"/>
      <c r="L67" s="37">
        <v>1</v>
      </c>
      <c r="M67" s="194"/>
      <c r="N67" s="176" t="s">
        <v>448</v>
      </c>
      <c r="O67" s="122"/>
      <c r="P67" s="143"/>
      <c r="Q67" s="143"/>
      <c r="R67" s="143"/>
      <c r="S67" s="236">
        <v>50</v>
      </c>
      <c r="T67" s="237">
        <v>32</v>
      </c>
      <c r="U67" s="237">
        <v>155.36</v>
      </c>
      <c r="V67" s="237">
        <v>2.5</v>
      </c>
      <c r="W67" s="237">
        <v>3</v>
      </c>
      <c r="X67" s="237">
        <v>5</v>
      </c>
      <c r="Y67" s="237">
        <v>14.02</v>
      </c>
      <c r="Z67" s="237">
        <v>80</v>
      </c>
      <c r="AA67" s="237">
        <v>0</v>
      </c>
      <c r="AB67" s="237">
        <v>350</v>
      </c>
      <c r="AC67" s="237">
        <v>67.7</v>
      </c>
      <c r="AD67" s="237">
        <v>90.83</v>
      </c>
      <c r="AE67" s="237">
        <v>105.37</v>
      </c>
      <c r="AF67" s="237">
        <v>122.22</v>
      </c>
      <c r="AG67" s="237">
        <f>SUM(S67:AF67)</f>
        <v>1078</v>
      </c>
      <c r="AH67" s="238">
        <f t="shared" si="0"/>
        <v>922</v>
      </c>
      <c r="AI67" s="239">
        <v>2000</v>
      </c>
      <c r="AJ67" s="144"/>
    </row>
    <row r="68" spans="2:36" ht="16.5" customHeight="1">
      <c r="B68" s="175">
        <v>34</v>
      </c>
      <c r="C68" s="121" t="s">
        <v>23</v>
      </c>
      <c r="D68" s="35" t="s">
        <v>51</v>
      </c>
      <c r="E68" s="64" t="s">
        <v>160</v>
      </c>
      <c r="F68" s="152" t="s">
        <v>461</v>
      </c>
      <c r="G68" s="40">
        <v>1</v>
      </c>
      <c r="H68" s="36">
        <v>1</v>
      </c>
      <c r="I68" s="36"/>
      <c r="J68" s="36"/>
      <c r="K68" s="37"/>
      <c r="L68" s="37"/>
      <c r="M68" s="194"/>
      <c r="N68" s="176" t="s">
        <v>412</v>
      </c>
      <c r="O68" s="122"/>
      <c r="P68" s="143"/>
      <c r="Q68" s="143"/>
      <c r="R68" s="143"/>
      <c r="S68" s="236">
        <v>50</v>
      </c>
      <c r="T68" s="237">
        <v>24.14</v>
      </c>
      <c r="U68" s="237">
        <v>0</v>
      </c>
      <c r="V68" s="237">
        <v>2.5</v>
      </c>
      <c r="W68" s="237">
        <v>3</v>
      </c>
      <c r="X68" s="237">
        <v>5</v>
      </c>
      <c r="Y68" s="237">
        <v>9.66</v>
      </c>
      <c r="Z68" s="237">
        <v>50</v>
      </c>
      <c r="AA68" s="237">
        <v>48.16</v>
      </c>
      <c r="AB68" s="237">
        <v>200</v>
      </c>
      <c r="AC68" s="237">
        <v>46.04</v>
      </c>
      <c r="AD68" s="237">
        <v>61.77</v>
      </c>
      <c r="AE68" s="237">
        <v>71.65</v>
      </c>
      <c r="AF68" s="237">
        <v>83.11</v>
      </c>
      <c r="AG68" s="237">
        <f>SUM(S68:AF68)</f>
        <v>655.0300000000001</v>
      </c>
      <c r="AH68" s="238">
        <f t="shared" si="0"/>
        <v>844.9699999999999</v>
      </c>
      <c r="AI68" s="239">
        <v>1500</v>
      </c>
      <c r="AJ68" s="144"/>
    </row>
    <row r="69" spans="2:36" ht="16.5" customHeight="1">
      <c r="B69" s="172"/>
      <c r="C69" s="183" t="s">
        <v>339</v>
      </c>
      <c r="D69" s="197"/>
      <c r="E69" s="65"/>
      <c r="F69" s="66"/>
      <c r="G69" s="6"/>
      <c r="H69" s="27"/>
      <c r="I69" s="27"/>
      <c r="J69" s="27"/>
      <c r="K69" s="28"/>
      <c r="L69" s="28"/>
      <c r="M69" s="194"/>
      <c r="N69" s="174"/>
      <c r="O69" s="122"/>
      <c r="P69" s="143"/>
      <c r="Q69" s="143"/>
      <c r="R69" s="143"/>
      <c r="S69" s="242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162"/>
      <c r="AH69" s="238">
        <f t="shared" si="0"/>
        <v>0</v>
      </c>
      <c r="AI69" s="176"/>
      <c r="AJ69" s="160"/>
    </row>
    <row r="70" spans="2:36" ht="16.5" customHeight="1">
      <c r="B70" s="175">
        <v>35</v>
      </c>
      <c r="C70" s="121" t="s">
        <v>173</v>
      </c>
      <c r="D70" s="35" t="s">
        <v>422</v>
      </c>
      <c r="E70" s="64" t="s">
        <v>146</v>
      </c>
      <c r="F70" s="152"/>
      <c r="G70" s="40">
        <v>1</v>
      </c>
      <c r="H70" s="36"/>
      <c r="I70" s="36"/>
      <c r="J70" s="36"/>
      <c r="K70" s="37"/>
      <c r="L70" s="37">
        <v>1</v>
      </c>
      <c r="M70" s="194"/>
      <c r="N70" s="176" t="s">
        <v>448</v>
      </c>
      <c r="O70" s="122"/>
      <c r="P70" s="143"/>
      <c r="Q70" s="143"/>
      <c r="R70" s="143"/>
      <c r="S70" s="236">
        <v>50</v>
      </c>
      <c r="T70" s="237">
        <v>32</v>
      </c>
      <c r="U70" s="237">
        <v>155.36</v>
      </c>
      <c r="V70" s="237">
        <v>2.5</v>
      </c>
      <c r="W70" s="237">
        <v>3</v>
      </c>
      <c r="X70" s="237">
        <v>5</v>
      </c>
      <c r="Y70" s="237">
        <v>14.02</v>
      </c>
      <c r="Z70" s="237">
        <v>80</v>
      </c>
      <c r="AA70" s="237">
        <v>0</v>
      </c>
      <c r="AB70" s="237">
        <v>350</v>
      </c>
      <c r="AC70" s="237">
        <v>67.7</v>
      </c>
      <c r="AD70" s="237">
        <v>90.83</v>
      </c>
      <c r="AE70" s="237">
        <v>105.37</v>
      </c>
      <c r="AF70" s="237">
        <v>122.22</v>
      </c>
      <c r="AG70" s="237">
        <f>SUM(S70:AF70)</f>
        <v>1078</v>
      </c>
      <c r="AH70" s="238">
        <f t="shared" si="0"/>
        <v>922</v>
      </c>
      <c r="AI70" s="239">
        <v>2000</v>
      </c>
      <c r="AJ70" s="144"/>
    </row>
    <row r="71" spans="2:36" ht="16.5" customHeight="1" thickBot="1">
      <c r="B71" s="198">
        <v>36</v>
      </c>
      <c r="C71" s="123" t="s">
        <v>50</v>
      </c>
      <c r="D71" s="199" t="s">
        <v>422</v>
      </c>
      <c r="E71" s="115" t="s">
        <v>147</v>
      </c>
      <c r="F71" s="156" t="s">
        <v>247</v>
      </c>
      <c r="G71" s="200">
        <v>1</v>
      </c>
      <c r="H71" s="117">
        <v>1</v>
      </c>
      <c r="I71" s="117"/>
      <c r="J71" s="117"/>
      <c r="K71" s="118"/>
      <c r="L71" s="118"/>
      <c r="M71" s="201"/>
      <c r="N71" s="202" t="s">
        <v>412</v>
      </c>
      <c r="O71" s="122"/>
      <c r="P71" s="143"/>
      <c r="Q71" s="143"/>
      <c r="R71" s="143"/>
      <c r="S71" s="252">
        <v>50</v>
      </c>
      <c r="T71" s="253">
        <v>24.14</v>
      </c>
      <c r="U71" s="253">
        <v>0</v>
      </c>
      <c r="V71" s="253">
        <v>2.5</v>
      </c>
      <c r="W71" s="253">
        <v>3</v>
      </c>
      <c r="X71" s="253">
        <v>5</v>
      </c>
      <c r="Y71" s="253">
        <v>9.66</v>
      </c>
      <c r="Z71" s="253">
        <v>50</v>
      </c>
      <c r="AA71" s="253">
        <v>48.16</v>
      </c>
      <c r="AB71" s="253">
        <v>200</v>
      </c>
      <c r="AC71" s="253">
        <v>46.04</v>
      </c>
      <c r="AD71" s="253">
        <v>61.77</v>
      </c>
      <c r="AE71" s="253">
        <v>71.65</v>
      </c>
      <c r="AF71" s="253">
        <v>83.11</v>
      </c>
      <c r="AG71" s="253">
        <f>SUM(S71:AF71)</f>
        <v>655.0300000000001</v>
      </c>
      <c r="AH71" s="254">
        <f t="shared" si="0"/>
        <v>844.9699999999999</v>
      </c>
      <c r="AI71" s="255">
        <v>1500</v>
      </c>
      <c r="AJ71" s="144"/>
    </row>
    <row r="72" spans="2:36" ht="16.5" customHeight="1">
      <c r="B72" s="203"/>
      <c r="C72" s="204" t="s">
        <v>383</v>
      </c>
      <c r="D72" s="205"/>
      <c r="E72" s="206"/>
      <c r="F72" s="207"/>
      <c r="G72" s="208"/>
      <c r="H72" s="209"/>
      <c r="I72" s="209"/>
      <c r="J72" s="209"/>
      <c r="K72" s="210"/>
      <c r="L72" s="210"/>
      <c r="M72" s="211"/>
      <c r="N72" s="212"/>
      <c r="O72" s="122"/>
      <c r="P72" s="143"/>
      <c r="Q72" s="143"/>
      <c r="R72" s="143"/>
      <c r="S72" s="256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8"/>
      <c r="AH72" s="259">
        <f t="shared" si="0"/>
        <v>0</v>
      </c>
      <c r="AI72" s="260"/>
      <c r="AJ72" s="160"/>
    </row>
    <row r="73" spans="2:36" ht="16.5" customHeight="1">
      <c r="B73" s="175">
        <v>37</v>
      </c>
      <c r="C73" s="121" t="s">
        <v>340</v>
      </c>
      <c r="D73" s="35" t="s">
        <v>422</v>
      </c>
      <c r="E73" s="64" t="s">
        <v>423</v>
      </c>
      <c r="F73" s="152"/>
      <c r="G73" s="40">
        <v>1</v>
      </c>
      <c r="H73" s="36"/>
      <c r="I73" s="36"/>
      <c r="J73" s="36"/>
      <c r="K73" s="37"/>
      <c r="L73" s="37">
        <v>1</v>
      </c>
      <c r="M73" s="194"/>
      <c r="N73" s="176" t="s">
        <v>448</v>
      </c>
      <c r="O73" s="122"/>
      <c r="P73" s="143"/>
      <c r="Q73" s="143"/>
      <c r="R73" s="143"/>
      <c r="S73" s="236">
        <v>50</v>
      </c>
      <c r="T73" s="237">
        <v>32</v>
      </c>
      <c r="U73" s="237">
        <v>155.36</v>
      </c>
      <c r="V73" s="237">
        <v>2.5</v>
      </c>
      <c r="W73" s="237">
        <v>3</v>
      </c>
      <c r="X73" s="237">
        <v>5</v>
      </c>
      <c r="Y73" s="237">
        <v>14.02</v>
      </c>
      <c r="Z73" s="237">
        <v>80</v>
      </c>
      <c r="AA73" s="237">
        <v>0</v>
      </c>
      <c r="AB73" s="237">
        <v>350</v>
      </c>
      <c r="AC73" s="237">
        <v>67.7</v>
      </c>
      <c r="AD73" s="237">
        <v>90.83</v>
      </c>
      <c r="AE73" s="237">
        <v>105.37</v>
      </c>
      <c r="AF73" s="237">
        <v>122.22</v>
      </c>
      <c r="AG73" s="237">
        <f aca="true" t="shared" si="1" ref="AG73:AG87">SUM(S73:AF73)</f>
        <v>1078</v>
      </c>
      <c r="AH73" s="238">
        <f t="shared" si="0"/>
        <v>922</v>
      </c>
      <c r="AI73" s="239">
        <v>2000</v>
      </c>
      <c r="AJ73" s="144"/>
    </row>
    <row r="74" spans="2:36" ht="16.5" customHeight="1">
      <c r="B74" s="175">
        <v>38</v>
      </c>
      <c r="C74" s="125" t="s">
        <v>426</v>
      </c>
      <c r="D74" s="35" t="s">
        <v>28</v>
      </c>
      <c r="E74" s="64" t="s">
        <v>424</v>
      </c>
      <c r="F74" s="152" t="s">
        <v>462</v>
      </c>
      <c r="G74" s="40">
        <v>1</v>
      </c>
      <c r="H74" s="36">
        <v>1</v>
      </c>
      <c r="I74" s="36"/>
      <c r="J74" s="36"/>
      <c r="K74" s="37"/>
      <c r="L74" s="37"/>
      <c r="M74" s="194"/>
      <c r="N74" s="176" t="s">
        <v>450</v>
      </c>
      <c r="O74" s="122"/>
      <c r="P74" s="143"/>
      <c r="Q74" s="143"/>
      <c r="R74" s="143"/>
      <c r="S74" s="236">
        <v>50</v>
      </c>
      <c r="T74" s="237">
        <v>23.52</v>
      </c>
      <c r="U74" s="237">
        <v>0</v>
      </c>
      <c r="V74" s="237">
        <v>2.5</v>
      </c>
      <c r="W74" s="237">
        <v>3</v>
      </c>
      <c r="X74" s="237">
        <v>5</v>
      </c>
      <c r="Y74" s="237">
        <v>9.47</v>
      </c>
      <c r="Z74" s="237">
        <v>30</v>
      </c>
      <c r="AA74" s="237">
        <v>69</v>
      </c>
      <c r="AB74" s="237">
        <v>180</v>
      </c>
      <c r="AC74" s="237">
        <v>43.33</v>
      </c>
      <c r="AD74" s="237">
        <v>58.13</v>
      </c>
      <c r="AE74" s="237">
        <v>67.43</v>
      </c>
      <c r="AF74" s="237">
        <v>78.22</v>
      </c>
      <c r="AG74" s="237">
        <f t="shared" si="1"/>
        <v>619.6</v>
      </c>
      <c r="AH74" s="238">
        <f t="shared" si="0"/>
        <v>580.4</v>
      </c>
      <c r="AI74" s="239">
        <v>1200</v>
      </c>
      <c r="AJ74" s="144"/>
    </row>
    <row r="75" spans="2:36" ht="16.5" customHeight="1">
      <c r="B75" s="175">
        <v>39</v>
      </c>
      <c r="C75" s="125" t="s">
        <v>23</v>
      </c>
      <c r="D75" s="35" t="s">
        <v>28</v>
      </c>
      <c r="E75" s="64" t="s">
        <v>425</v>
      </c>
      <c r="F75" s="152" t="s">
        <v>251</v>
      </c>
      <c r="G75" s="40">
        <v>1</v>
      </c>
      <c r="H75" s="36">
        <v>1</v>
      </c>
      <c r="I75" s="36"/>
      <c r="J75" s="36"/>
      <c r="K75" s="37"/>
      <c r="L75" s="37"/>
      <c r="M75" s="194"/>
      <c r="N75" s="176" t="s">
        <v>450</v>
      </c>
      <c r="O75" s="122"/>
      <c r="P75" s="143"/>
      <c r="Q75" s="143"/>
      <c r="R75" s="143"/>
      <c r="S75" s="236">
        <v>50</v>
      </c>
      <c r="T75" s="237">
        <v>23.52</v>
      </c>
      <c r="U75" s="237">
        <v>0</v>
      </c>
      <c r="V75" s="237">
        <v>2.5</v>
      </c>
      <c r="W75" s="237">
        <v>3</v>
      </c>
      <c r="X75" s="237">
        <v>5</v>
      </c>
      <c r="Y75" s="237">
        <v>9.47</v>
      </c>
      <c r="Z75" s="237">
        <v>30</v>
      </c>
      <c r="AA75" s="237">
        <v>69</v>
      </c>
      <c r="AB75" s="237">
        <v>180</v>
      </c>
      <c r="AC75" s="237">
        <v>43.33</v>
      </c>
      <c r="AD75" s="237">
        <v>58.13</v>
      </c>
      <c r="AE75" s="237">
        <v>67.43</v>
      </c>
      <c r="AF75" s="237">
        <v>78.22</v>
      </c>
      <c r="AG75" s="237">
        <f t="shared" si="1"/>
        <v>619.6</v>
      </c>
      <c r="AH75" s="238">
        <f t="shared" si="0"/>
        <v>580.4</v>
      </c>
      <c r="AI75" s="239">
        <v>1200</v>
      </c>
      <c r="AJ75" s="144"/>
    </row>
    <row r="76" spans="2:36" ht="16.5" customHeight="1">
      <c r="B76" s="175">
        <v>40</v>
      </c>
      <c r="C76" s="125" t="s">
        <v>402</v>
      </c>
      <c r="D76" s="35" t="s">
        <v>60</v>
      </c>
      <c r="E76" s="64" t="s">
        <v>341</v>
      </c>
      <c r="F76" s="152"/>
      <c r="G76" s="29">
        <v>1</v>
      </c>
      <c r="H76" s="36"/>
      <c r="I76" s="36"/>
      <c r="J76" s="36"/>
      <c r="K76" s="37">
        <v>1</v>
      </c>
      <c r="L76" s="28"/>
      <c r="M76" s="194"/>
      <c r="N76" s="176"/>
      <c r="O76" s="122"/>
      <c r="P76" s="143"/>
      <c r="Q76" s="143"/>
      <c r="R76" s="143"/>
      <c r="S76" s="247">
        <v>0</v>
      </c>
      <c r="T76" s="248">
        <v>0</v>
      </c>
      <c r="U76" s="248">
        <v>0</v>
      </c>
      <c r="V76" s="248">
        <v>0</v>
      </c>
      <c r="W76" s="248">
        <v>0</v>
      </c>
      <c r="X76" s="248">
        <v>0</v>
      </c>
      <c r="Y76" s="248">
        <v>0</v>
      </c>
      <c r="Z76" s="248">
        <v>0</v>
      </c>
      <c r="AA76" s="248">
        <v>0</v>
      </c>
      <c r="AB76" s="248">
        <v>0</v>
      </c>
      <c r="AC76" s="248">
        <v>0</v>
      </c>
      <c r="AD76" s="248">
        <v>0</v>
      </c>
      <c r="AE76" s="248">
        <v>0</v>
      </c>
      <c r="AF76" s="248">
        <v>0</v>
      </c>
      <c r="AG76" s="237">
        <f t="shared" si="1"/>
        <v>0</v>
      </c>
      <c r="AH76" s="238">
        <f t="shared" si="0"/>
        <v>0</v>
      </c>
      <c r="AI76" s="239"/>
      <c r="AJ76" s="144"/>
    </row>
    <row r="77" spans="2:36" ht="16.5" customHeight="1">
      <c r="B77" s="175">
        <v>41</v>
      </c>
      <c r="C77" s="121" t="s">
        <v>402</v>
      </c>
      <c r="D77" s="35" t="s">
        <v>60</v>
      </c>
      <c r="E77" s="64" t="s">
        <v>342</v>
      </c>
      <c r="F77" s="152"/>
      <c r="G77" s="29">
        <v>1</v>
      </c>
      <c r="H77" s="36"/>
      <c r="I77" s="36"/>
      <c r="J77" s="36"/>
      <c r="K77" s="37">
        <v>1</v>
      </c>
      <c r="L77" s="28"/>
      <c r="M77" s="194"/>
      <c r="N77" s="176"/>
      <c r="O77" s="122"/>
      <c r="P77" s="143"/>
      <c r="Q77" s="143"/>
      <c r="R77" s="143"/>
      <c r="S77" s="247">
        <v>0</v>
      </c>
      <c r="T77" s="248">
        <v>0</v>
      </c>
      <c r="U77" s="248">
        <v>0</v>
      </c>
      <c r="V77" s="248">
        <v>0</v>
      </c>
      <c r="W77" s="248">
        <v>0</v>
      </c>
      <c r="X77" s="248">
        <v>0</v>
      </c>
      <c r="Y77" s="248">
        <v>0</v>
      </c>
      <c r="Z77" s="248">
        <v>0</v>
      </c>
      <c r="AA77" s="248">
        <v>0</v>
      </c>
      <c r="AB77" s="248">
        <v>0</v>
      </c>
      <c r="AC77" s="248">
        <v>0</v>
      </c>
      <c r="AD77" s="248">
        <v>0</v>
      </c>
      <c r="AE77" s="248">
        <v>0</v>
      </c>
      <c r="AF77" s="248">
        <v>0</v>
      </c>
      <c r="AG77" s="237">
        <f t="shared" si="1"/>
        <v>0</v>
      </c>
      <c r="AH77" s="238">
        <f aca="true" t="shared" si="2" ref="AH77:AH140">AI77-AG77</f>
        <v>0</v>
      </c>
      <c r="AI77" s="239"/>
      <c r="AJ77" s="144"/>
    </row>
    <row r="78" spans="2:36" ht="16.5" customHeight="1">
      <c r="B78" s="175">
        <v>42</v>
      </c>
      <c r="C78" s="121" t="s">
        <v>402</v>
      </c>
      <c r="D78" s="35" t="s">
        <v>60</v>
      </c>
      <c r="E78" s="64" t="s">
        <v>343</v>
      </c>
      <c r="F78" s="152"/>
      <c r="G78" s="29">
        <v>1</v>
      </c>
      <c r="H78" s="36"/>
      <c r="I78" s="36"/>
      <c r="J78" s="36"/>
      <c r="K78" s="37">
        <v>1</v>
      </c>
      <c r="L78" s="28"/>
      <c r="M78" s="194"/>
      <c r="N78" s="176"/>
      <c r="O78" s="122"/>
      <c r="P78" s="143"/>
      <c r="Q78" s="143"/>
      <c r="R78" s="143"/>
      <c r="S78" s="247">
        <v>0</v>
      </c>
      <c r="T78" s="248">
        <v>0</v>
      </c>
      <c r="U78" s="248">
        <v>0</v>
      </c>
      <c r="V78" s="248">
        <v>0</v>
      </c>
      <c r="W78" s="248">
        <v>0</v>
      </c>
      <c r="X78" s="248">
        <v>0</v>
      </c>
      <c r="Y78" s="248">
        <v>0</v>
      </c>
      <c r="Z78" s="248">
        <v>0</v>
      </c>
      <c r="AA78" s="248">
        <v>0</v>
      </c>
      <c r="AB78" s="248">
        <v>0</v>
      </c>
      <c r="AC78" s="248">
        <v>0</v>
      </c>
      <c r="AD78" s="248">
        <v>0</v>
      </c>
      <c r="AE78" s="248">
        <v>0</v>
      </c>
      <c r="AF78" s="248">
        <v>0</v>
      </c>
      <c r="AG78" s="237">
        <f t="shared" si="1"/>
        <v>0</v>
      </c>
      <c r="AH78" s="238">
        <f t="shared" si="2"/>
        <v>0</v>
      </c>
      <c r="AI78" s="239"/>
      <c r="AJ78" s="144"/>
    </row>
    <row r="79" spans="2:36" ht="16.5" customHeight="1">
      <c r="B79" s="175">
        <v>43</v>
      </c>
      <c r="C79" s="121" t="s">
        <v>402</v>
      </c>
      <c r="D79" s="35" t="s">
        <v>60</v>
      </c>
      <c r="E79" s="64" t="s">
        <v>344</v>
      </c>
      <c r="F79" s="152"/>
      <c r="G79" s="29">
        <v>1</v>
      </c>
      <c r="H79" s="36"/>
      <c r="I79" s="36"/>
      <c r="J79" s="36"/>
      <c r="K79" s="37">
        <v>1</v>
      </c>
      <c r="L79" s="28"/>
      <c r="M79" s="194"/>
      <c r="N79" s="176"/>
      <c r="O79" s="122"/>
      <c r="P79" s="143"/>
      <c r="Q79" s="143"/>
      <c r="R79" s="143"/>
      <c r="S79" s="247">
        <v>0</v>
      </c>
      <c r="T79" s="248">
        <v>0</v>
      </c>
      <c r="U79" s="248">
        <v>0</v>
      </c>
      <c r="V79" s="248">
        <v>0</v>
      </c>
      <c r="W79" s="248">
        <v>0</v>
      </c>
      <c r="X79" s="248">
        <v>0</v>
      </c>
      <c r="Y79" s="248">
        <v>0</v>
      </c>
      <c r="Z79" s="248">
        <v>0</v>
      </c>
      <c r="AA79" s="248">
        <v>0</v>
      </c>
      <c r="AB79" s="248">
        <v>0</v>
      </c>
      <c r="AC79" s="248">
        <v>0</v>
      </c>
      <c r="AD79" s="248">
        <v>0</v>
      </c>
      <c r="AE79" s="248">
        <v>0</v>
      </c>
      <c r="AF79" s="248">
        <v>0</v>
      </c>
      <c r="AG79" s="237">
        <f t="shared" si="1"/>
        <v>0</v>
      </c>
      <c r="AH79" s="238">
        <f t="shared" si="2"/>
        <v>0</v>
      </c>
      <c r="AI79" s="239"/>
      <c r="AJ79" s="144"/>
    </row>
    <row r="80" spans="2:36" ht="16.5" customHeight="1">
      <c r="B80" s="175">
        <v>44</v>
      </c>
      <c r="C80" s="121" t="s">
        <v>402</v>
      </c>
      <c r="D80" s="35" t="s">
        <v>60</v>
      </c>
      <c r="E80" s="64" t="s">
        <v>345</v>
      </c>
      <c r="F80" s="152"/>
      <c r="G80" s="29">
        <v>1</v>
      </c>
      <c r="H80" s="36"/>
      <c r="I80" s="36"/>
      <c r="J80" s="36"/>
      <c r="K80" s="37">
        <v>1</v>
      </c>
      <c r="L80" s="28"/>
      <c r="M80" s="194"/>
      <c r="N80" s="176"/>
      <c r="O80" s="122"/>
      <c r="P80" s="143"/>
      <c r="Q80" s="143"/>
      <c r="R80" s="143"/>
      <c r="S80" s="247">
        <v>0</v>
      </c>
      <c r="T80" s="248">
        <v>0</v>
      </c>
      <c r="U80" s="248">
        <v>0</v>
      </c>
      <c r="V80" s="248">
        <v>0</v>
      </c>
      <c r="W80" s="248">
        <v>0</v>
      </c>
      <c r="X80" s="248">
        <v>0</v>
      </c>
      <c r="Y80" s="248">
        <v>0</v>
      </c>
      <c r="Z80" s="248">
        <v>0</v>
      </c>
      <c r="AA80" s="248">
        <v>0</v>
      </c>
      <c r="AB80" s="248">
        <v>0</v>
      </c>
      <c r="AC80" s="248">
        <v>0</v>
      </c>
      <c r="AD80" s="248">
        <v>0</v>
      </c>
      <c r="AE80" s="248">
        <v>0</v>
      </c>
      <c r="AF80" s="248">
        <v>0</v>
      </c>
      <c r="AG80" s="237">
        <f t="shared" si="1"/>
        <v>0</v>
      </c>
      <c r="AH80" s="238">
        <f t="shared" si="2"/>
        <v>0</v>
      </c>
      <c r="AI80" s="239"/>
      <c r="AJ80" s="144"/>
    </row>
    <row r="81" spans="2:36" ht="16.5" customHeight="1">
      <c r="B81" s="175">
        <v>45</v>
      </c>
      <c r="C81" s="121" t="s">
        <v>402</v>
      </c>
      <c r="D81" s="35" t="s">
        <v>60</v>
      </c>
      <c r="E81" s="64" t="s">
        <v>463</v>
      </c>
      <c r="F81" s="152" t="s">
        <v>249</v>
      </c>
      <c r="G81" s="29">
        <v>1</v>
      </c>
      <c r="H81" s="36">
        <v>1</v>
      </c>
      <c r="I81" s="36"/>
      <c r="J81" s="36"/>
      <c r="K81" s="37"/>
      <c r="L81" s="28"/>
      <c r="M81" s="194"/>
      <c r="N81" s="176" t="s">
        <v>412</v>
      </c>
      <c r="O81" s="122"/>
      <c r="P81" s="143"/>
      <c r="Q81" s="143"/>
      <c r="R81" s="143"/>
      <c r="S81" s="236">
        <v>50</v>
      </c>
      <c r="T81" s="237">
        <v>24.14</v>
      </c>
      <c r="U81" s="237">
        <v>0</v>
      </c>
      <c r="V81" s="237">
        <v>2.5</v>
      </c>
      <c r="W81" s="237">
        <v>3</v>
      </c>
      <c r="X81" s="237">
        <v>5</v>
      </c>
      <c r="Y81" s="237">
        <v>9.66</v>
      </c>
      <c r="Z81" s="237">
        <v>50</v>
      </c>
      <c r="AA81" s="237">
        <v>48.16</v>
      </c>
      <c r="AB81" s="237">
        <v>200</v>
      </c>
      <c r="AC81" s="237">
        <v>46.04</v>
      </c>
      <c r="AD81" s="237">
        <v>61.77</v>
      </c>
      <c r="AE81" s="237">
        <v>71.65</v>
      </c>
      <c r="AF81" s="237">
        <v>83.11</v>
      </c>
      <c r="AG81" s="237">
        <f t="shared" si="1"/>
        <v>655.0300000000001</v>
      </c>
      <c r="AH81" s="238">
        <f t="shared" si="2"/>
        <v>844.9699999999999</v>
      </c>
      <c r="AI81" s="239">
        <v>1500</v>
      </c>
      <c r="AJ81" s="144"/>
    </row>
    <row r="82" spans="2:36" ht="16.5" customHeight="1">
      <c r="B82" s="175">
        <v>46</v>
      </c>
      <c r="C82" s="121" t="s">
        <v>402</v>
      </c>
      <c r="D82" s="35" t="s">
        <v>60</v>
      </c>
      <c r="E82" s="64" t="s">
        <v>110</v>
      </c>
      <c r="F82" s="152"/>
      <c r="G82" s="29">
        <v>1</v>
      </c>
      <c r="H82" s="36"/>
      <c r="I82" s="36"/>
      <c r="J82" s="36"/>
      <c r="K82" s="37">
        <v>1</v>
      </c>
      <c r="L82" s="28"/>
      <c r="M82" s="194"/>
      <c r="N82" s="176"/>
      <c r="O82" s="122"/>
      <c r="P82" s="143"/>
      <c r="Q82" s="143"/>
      <c r="R82" s="143"/>
      <c r="S82" s="247">
        <v>0</v>
      </c>
      <c r="T82" s="248">
        <v>0</v>
      </c>
      <c r="U82" s="248">
        <v>0</v>
      </c>
      <c r="V82" s="248">
        <v>0</v>
      </c>
      <c r="W82" s="248">
        <v>0</v>
      </c>
      <c r="X82" s="248">
        <v>0</v>
      </c>
      <c r="Y82" s="248">
        <v>0</v>
      </c>
      <c r="Z82" s="248">
        <v>0</v>
      </c>
      <c r="AA82" s="248">
        <v>0</v>
      </c>
      <c r="AB82" s="248">
        <v>0</v>
      </c>
      <c r="AC82" s="248">
        <v>0</v>
      </c>
      <c r="AD82" s="248">
        <v>0</v>
      </c>
      <c r="AE82" s="248">
        <v>0</v>
      </c>
      <c r="AF82" s="248">
        <v>0</v>
      </c>
      <c r="AG82" s="237">
        <f t="shared" si="1"/>
        <v>0</v>
      </c>
      <c r="AH82" s="238">
        <f t="shared" si="2"/>
        <v>0</v>
      </c>
      <c r="AI82" s="239"/>
      <c r="AJ82" s="144"/>
    </row>
    <row r="83" spans="2:36" ht="16.5" customHeight="1">
      <c r="B83" s="175">
        <v>47</v>
      </c>
      <c r="C83" s="121" t="s">
        <v>402</v>
      </c>
      <c r="D83" s="35" t="s">
        <v>60</v>
      </c>
      <c r="E83" s="64" t="s">
        <v>111</v>
      </c>
      <c r="F83" s="152"/>
      <c r="G83" s="29">
        <v>1</v>
      </c>
      <c r="H83" s="36"/>
      <c r="I83" s="36"/>
      <c r="J83" s="36"/>
      <c r="K83" s="37">
        <v>1</v>
      </c>
      <c r="L83" s="28"/>
      <c r="M83" s="194"/>
      <c r="N83" s="176"/>
      <c r="O83" s="122"/>
      <c r="P83" s="143"/>
      <c r="Q83" s="143"/>
      <c r="R83" s="143"/>
      <c r="S83" s="247">
        <v>0</v>
      </c>
      <c r="T83" s="248">
        <v>0</v>
      </c>
      <c r="U83" s="248">
        <v>0</v>
      </c>
      <c r="V83" s="248">
        <v>0</v>
      </c>
      <c r="W83" s="248">
        <v>0</v>
      </c>
      <c r="X83" s="248">
        <v>0</v>
      </c>
      <c r="Y83" s="248">
        <v>0</v>
      </c>
      <c r="Z83" s="248">
        <v>0</v>
      </c>
      <c r="AA83" s="248">
        <v>0</v>
      </c>
      <c r="AB83" s="248">
        <v>0</v>
      </c>
      <c r="AC83" s="248">
        <v>0</v>
      </c>
      <c r="AD83" s="248">
        <v>0</v>
      </c>
      <c r="AE83" s="248">
        <v>0</v>
      </c>
      <c r="AF83" s="248">
        <v>0</v>
      </c>
      <c r="AG83" s="237">
        <f t="shared" si="1"/>
        <v>0</v>
      </c>
      <c r="AH83" s="238">
        <f t="shared" si="2"/>
        <v>0</v>
      </c>
      <c r="AI83" s="239"/>
      <c r="AJ83" s="144"/>
    </row>
    <row r="84" spans="2:36" ht="16.5" customHeight="1">
      <c r="B84" s="175">
        <v>48</v>
      </c>
      <c r="C84" s="125" t="s">
        <v>309</v>
      </c>
      <c r="D84" s="35" t="s">
        <v>427</v>
      </c>
      <c r="E84" s="64" t="s">
        <v>468</v>
      </c>
      <c r="F84" s="152" t="s">
        <v>250</v>
      </c>
      <c r="G84" s="29">
        <v>1</v>
      </c>
      <c r="H84" s="36"/>
      <c r="I84" s="36">
        <v>1</v>
      </c>
      <c r="J84" s="36"/>
      <c r="K84" s="37"/>
      <c r="L84" s="28"/>
      <c r="M84" s="194"/>
      <c r="N84" s="176" t="s">
        <v>450</v>
      </c>
      <c r="O84" s="122"/>
      <c r="P84" s="143"/>
      <c r="Q84" s="143"/>
      <c r="R84" s="143"/>
      <c r="S84" s="236">
        <v>50</v>
      </c>
      <c r="T84" s="237">
        <v>23.52</v>
      </c>
      <c r="U84" s="237">
        <v>0</v>
      </c>
      <c r="V84" s="237">
        <v>2.5</v>
      </c>
      <c r="W84" s="237">
        <v>3</v>
      </c>
      <c r="X84" s="237">
        <v>5</v>
      </c>
      <c r="Y84" s="237">
        <v>9.47</v>
      </c>
      <c r="Z84" s="237">
        <v>30</v>
      </c>
      <c r="AA84" s="237">
        <v>69</v>
      </c>
      <c r="AB84" s="237">
        <v>180</v>
      </c>
      <c r="AC84" s="237">
        <v>43.33</v>
      </c>
      <c r="AD84" s="237">
        <v>58.13</v>
      </c>
      <c r="AE84" s="237">
        <v>67.43</v>
      </c>
      <c r="AF84" s="237">
        <v>78.22</v>
      </c>
      <c r="AG84" s="237">
        <f t="shared" si="1"/>
        <v>619.6</v>
      </c>
      <c r="AH84" s="238">
        <f t="shared" si="2"/>
        <v>580.4</v>
      </c>
      <c r="AI84" s="176">
        <v>1200</v>
      </c>
      <c r="AJ84" s="160"/>
    </row>
    <row r="85" spans="2:36" ht="16.5" customHeight="1">
      <c r="B85" s="175">
        <v>49</v>
      </c>
      <c r="C85" s="121" t="s">
        <v>403</v>
      </c>
      <c r="D85" s="35" t="s">
        <v>427</v>
      </c>
      <c r="E85" s="64" t="s">
        <v>67</v>
      </c>
      <c r="F85" s="152"/>
      <c r="G85" s="29">
        <v>1</v>
      </c>
      <c r="H85" s="36"/>
      <c r="I85" s="36"/>
      <c r="J85" s="36"/>
      <c r="K85" s="37">
        <v>1</v>
      </c>
      <c r="L85" s="28"/>
      <c r="M85" s="194"/>
      <c r="N85" s="176"/>
      <c r="O85" s="122"/>
      <c r="P85" s="143"/>
      <c r="Q85" s="143"/>
      <c r="R85" s="143"/>
      <c r="S85" s="247">
        <v>0</v>
      </c>
      <c r="T85" s="248">
        <v>0</v>
      </c>
      <c r="U85" s="248">
        <v>0</v>
      </c>
      <c r="V85" s="248">
        <v>0</v>
      </c>
      <c r="W85" s="248">
        <v>0</v>
      </c>
      <c r="X85" s="248">
        <v>0</v>
      </c>
      <c r="Y85" s="248">
        <v>0</v>
      </c>
      <c r="Z85" s="248">
        <v>0</v>
      </c>
      <c r="AA85" s="248">
        <v>0</v>
      </c>
      <c r="AB85" s="248">
        <v>0</v>
      </c>
      <c r="AC85" s="248">
        <v>0</v>
      </c>
      <c r="AD85" s="248">
        <v>0</v>
      </c>
      <c r="AE85" s="248">
        <v>0</v>
      </c>
      <c r="AF85" s="248">
        <v>0</v>
      </c>
      <c r="AG85" s="237">
        <f t="shared" si="1"/>
        <v>0</v>
      </c>
      <c r="AH85" s="238">
        <f t="shared" si="2"/>
        <v>0</v>
      </c>
      <c r="AI85" s="176"/>
      <c r="AJ85" s="160"/>
    </row>
    <row r="86" spans="2:36" ht="16.5" customHeight="1">
      <c r="B86" s="175">
        <v>50</v>
      </c>
      <c r="C86" s="121" t="s">
        <v>403</v>
      </c>
      <c r="D86" s="35" t="s">
        <v>427</v>
      </c>
      <c r="E86" s="64" t="s">
        <v>346</v>
      </c>
      <c r="F86" s="152"/>
      <c r="G86" s="29">
        <v>1</v>
      </c>
      <c r="H86" s="36"/>
      <c r="I86" s="36"/>
      <c r="J86" s="36"/>
      <c r="K86" s="37">
        <v>1</v>
      </c>
      <c r="L86" s="28"/>
      <c r="M86" s="194"/>
      <c r="N86" s="176"/>
      <c r="O86" s="122"/>
      <c r="P86" s="143"/>
      <c r="Q86" s="143"/>
      <c r="R86" s="143"/>
      <c r="S86" s="247">
        <v>0</v>
      </c>
      <c r="T86" s="248">
        <v>0</v>
      </c>
      <c r="U86" s="248">
        <v>0</v>
      </c>
      <c r="V86" s="248">
        <v>0</v>
      </c>
      <c r="W86" s="248">
        <v>0</v>
      </c>
      <c r="X86" s="248">
        <v>0</v>
      </c>
      <c r="Y86" s="248">
        <v>0</v>
      </c>
      <c r="Z86" s="248">
        <v>0</v>
      </c>
      <c r="AA86" s="248">
        <v>0</v>
      </c>
      <c r="AB86" s="248">
        <v>0</v>
      </c>
      <c r="AC86" s="248">
        <v>0</v>
      </c>
      <c r="AD86" s="248">
        <v>0</v>
      </c>
      <c r="AE86" s="248">
        <v>0</v>
      </c>
      <c r="AF86" s="248">
        <v>0</v>
      </c>
      <c r="AG86" s="237">
        <f t="shared" si="1"/>
        <v>0</v>
      </c>
      <c r="AH86" s="238">
        <f t="shared" si="2"/>
        <v>0</v>
      </c>
      <c r="AI86" s="176"/>
      <c r="AJ86" s="160"/>
    </row>
    <row r="87" spans="2:36" ht="16.5" customHeight="1">
      <c r="B87" s="175">
        <v>51</v>
      </c>
      <c r="C87" s="121" t="s">
        <v>403</v>
      </c>
      <c r="D87" s="35" t="s">
        <v>427</v>
      </c>
      <c r="E87" s="64" t="s">
        <v>347</v>
      </c>
      <c r="F87" s="152"/>
      <c r="G87" s="29">
        <v>1</v>
      </c>
      <c r="H87" s="36"/>
      <c r="I87" s="36"/>
      <c r="J87" s="36"/>
      <c r="K87" s="37">
        <v>1</v>
      </c>
      <c r="L87" s="28"/>
      <c r="M87" s="194"/>
      <c r="N87" s="176"/>
      <c r="O87" s="122"/>
      <c r="P87" s="143"/>
      <c r="Q87" s="143"/>
      <c r="R87" s="143"/>
      <c r="S87" s="247">
        <v>0</v>
      </c>
      <c r="T87" s="248">
        <v>0</v>
      </c>
      <c r="U87" s="248">
        <v>0</v>
      </c>
      <c r="V87" s="248">
        <v>0</v>
      </c>
      <c r="W87" s="248">
        <v>0</v>
      </c>
      <c r="X87" s="248">
        <v>0</v>
      </c>
      <c r="Y87" s="248">
        <v>0</v>
      </c>
      <c r="Z87" s="248">
        <v>0</v>
      </c>
      <c r="AA87" s="248">
        <v>0</v>
      </c>
      <c r="AB87" s="248">
        <v>0</v>
      </c>
      <c r="AC87" s="248">
        <v>0</v>
      </c>
      <c r="AD87" s="248">
        <v>0</v>
      </c>
      <c r="AE87" s="248">
        <v>0</v>
      </c>
      <c r="AF87" s="248">
        <v>0</v>
      </c>
      <c r="AG87" s="237">
        <f t="shared" si="1"/>
        <v>0</v>
      </c>
      <c r="AH87" s="238">
        <f t="shared" si="2"/>
        <v>0</v>
      </c>
      <c r="AI87" s="176"/>
      <c r="AJ87" s="160"/>
    </row>
    <row r="88" spans="2:36" ht="16.5" customHeight="1">
      <c r="B88" s="175"/>
      <c r="C88" s="124" t="s">
        <v>401</v>
      </c>
      <c r="D88" s="121"/>
      <c r="E88" s="64"/>
      <c r="F88" s="152"/>
      <c r="G88" s="29"/>
      <c r="H88" s="36"/>
      <c r="I88" s="36"/>
      <c r="J88" s="36"/>
      <c r="K88" s="28"/>
      <c r="L88" s="28"/>
      <c r="M88" s="194"/>
      <c r="N88" s="174"/>
      <c r="O88" s="122"/>
      <c r="P88" s="143"/>
      <c r="Q88" s="143"/>
      <c r="R88" s="143"/>
      <c r="S88" s="242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162"/>
      <c r="AH88" s="238">
        <f t="shared" si="2"/>
        <v>0</v>
      </c>
      <c r="AI88" s="176"/>
      <c r="AJ88" s="160"/>
    </row>
    <row r="89" spans="2:36" ht="16.5" customHeight="1">
      <c r="B89" s="175">
        <v>52</v>
      </c>
      <c r="C89" s="125" t="s">
        <v>426</v>
      </c>
      <c r="D89" s="35" t="s">
        <v>28</v>
      </c>
      <c r="E89" s="64" t="s">
        <v>151</v>
      </c>
      <c r="F89" s="152"/>
      <c r="G89" s="40">
        <v>1</v>
      </c>
      <c r="H89" s="36"/>
      <c r="I89" s="36"/>
      <c r="J89" s="36"/>
      <c r="K89" s="37">
        <v>1</v>
      </c>
      <c r="L89" s="37"/>
      <c r="M89" s="194"/>
      <c r="N89" s="176" t="s">
        <v>450</v>
      </c>
      <c r="O89" s="122"/>
      <c r="P89" s="143"/>
      <c r="Q89" s="143"/>
      <c r="R89" s="143"/>
      <c r="S89" s="236">
        <v>50</v>
      </c>
      <c r="T89" s="237">
        <v>23.52</v>
      </c>
      <c r="U89" s="237">
        <v>0</v>
      </c>
      <c r="V89" s="237">
        <v>2.5</v>
      </c>
      <c r="W89" s="237">
        <v>3</v>
      </c>
      <c r="X89" s="237">
        <v>5</v>
      </c>
      <c r="Y89" s="237">
        <v>9.47</v>
      </c>
      <c r="Z89" s="237">
        <v>30</v>
      </c>
      <c r="AA89" s="237">
        <v>69</v>
      </c>
      <c r="AB89" s="237">
        <v>180</v>
      </c>
      <c r="AC89" s="237">
        <v>43.33</v>
      </c>
      <c r="AD89" s="237">
        <v>58.13</v>
      </c>
      <c r="AE89" s="237">
        <v>67.43</v>
      </c>
      <c r="AF89" s="237">
        <v>78.22</v>
      </c>
      <c r="AG89" s="237">
        <f>SUM(S89:AF89)</f>
        <v>619.6</v>
      </c>
      <c r="AH89" s="238">
        <f t="shared" si="2"/>
        <v>580.4</v>
      </c>
      <c r="AI89" s="239">
        <v>1200</v>
      </c>
      <c r="AJ89" s="144"/>
    </row>
    <row r="90" spans="2:36" ht="16.5" customHeight="1">
      <c r="B90" s="172"/>
      <c r="C90" s="183" t="s">
        <v>348</v>
      </c>
      <c r="D90" s="197"/>
      <c r="E90" s="65"/>
      <c r="F90" s="66"/>
      <c r="G90" s="6"/>
      <c r="H90" s="27"/>
      <c r="I90" s="27"/>
      <c r="J90" s="27"/>
      <c r="K90" s="28"/>
      <c r="L90" s="28"/>
      <c r="M90" s="194"/>
      <c r="N90" s="174"/>
      <c r="O90" s="122"/>
      <c r="P90" s="143"/>
      <c r="Q90" s="143"/>
      <c r="R90" s="143"/>
      <c r="S90" s="242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162"/>
      <c r="AH90" s="238">
        <f t="shared" si="2"/>
        <v>0</v>
      </c>
      <c r="AI90" s="176"/>
      <c r="AJ90" s="160"/>
    </row>
    <row r="91" spans="2:36" ht="16.5" customHeight="1">
      <c r="B91" s="175">
        <v>53</v>
      </c>
      <c r="C91" s="121" t="s">
        <v>340</v>
      </c>
      <c r="D91" s="147" t="s">
        <v>25</v>
      </c>
      <c r="E91" s="64" t="s">
        <v>324</v>
      </c>
      <c r="F91" s="152"/>
      <c r="G91" s="29">
        <v>1</v>
      </c>
      <c r="H91" s="36"/>
      <c r="I91" s="36"/>
      <c r="J91" s="36"/>
      <c r="K91" s="37"/>
      <c r="L91" s="37">
        <v>1</v>
      </c>
      <c r="M91" s="194"/>
      <c r="N91" s="176" t="s">
        <v>448</v>
      </c>
      <c r="O91" s="122"/>
      <c r="P91" s="143"/>
      <c r="Q91" s="143"/>
      <c r="R91" s="143"/>
      <c r="S91" s="236">
        <v>50</v>
      </c>
      <c r="T91" s="237">
        <v>32</v>
      </c>
      <c r="U91" s="237">
        <v>155.36</v>
      </c>
      <c r="V91" s="237">
        <v>2.5</v>
      </c>
      <c r="W91" s="237">
        <v>3</v>
      </c>
      <c r="X91" s="237">
        <v>5</v>
      </c>
      <c r="Y91" s="237">
        <v>14.02</v>
      </c>
      <c r="Z91" s="237">
        <v>80</v>
      </c>
      <c r="AA91" s="237">
        <v>0</v>
      </c>
      <c r="AB91" s="237">
        <v>350</v>
      </c>
      <c r="AC91" s="237">
        <v>67.7</v>
      </c>
      <c r="AD91" s="237">
        <v>90.83</v>
      </c>
      <c r="AE91" s="237">
        <v>105.37</v>
      </c>
      <c r="AF91" s="237">
        <v>122.22</v>
      </c>
      <c r="AG91" s="237">
        <f>SUM(S91:AF91)</f>
        <v>1078</v>
      </c>
      <c r="AH91" s="238">
        <f t="shared" si="2"/>
        <v>922</v>
      </c>
      <c r="AI91" s="239">
        <v>2000</v>
      </c>
      <c r="AJ91" s="144"/>
    </row>
    <row r="92" spans="2:36" ht="16.5" customHeight="1">
      <c r="B92" s="175">
        <v>54</v>
      </c>
      <c r="C92" s="125" t="s">
        <v>23</v>
      </c>
      <c r="D92" s="35" t="s">
        <v>28</v>
      </c>
      <c r="E92" s="64" t="s">
        <v>485</v>
      </c>
      <c r="F92" s="152" t="s">
        <v>252</v>
      </c>
      <c r="G92" s="29">
        <v>1</v>
      </c>
      <c r="H92" s="36">
        <v>1</v>
      </c>
      <c r="I92" s="36"/>
      <c r="J92" s="36"/>
      <c r="K92" s="37"/>
      <c r="L92" s="37"/>
      <c r="M92" s="194"/>
      <c r="N92" s="176" t="s">
        <v>412</v>
      </c>
      <c r="O92" s="122"/>
      <c r="P92" s="143"/>
      <c r="Q92" s="143"/>
      <c r="R92" s="143"/>
      <c r="S92" s="236">
        <v>50</v>
      </c>
      <c r="T92" s="237">
        <v>24.14</v>
      </c>
      <c r="U92" s="237">
        <v>0</v>
      </c>
      <c r="V92" s="237">
        <v>2.5</v>
      </c>
      <c r="W92" s="237">
        <v>3</v>
      </c>
      <c r="X92" s="237">
        <v>5</v>
      </c>
      <c r="Y92" s="237">
        <v>9.66</v>
      </c>
      <c r="Z92" s="237">
        <v>50</v>
      </c>
      <c r="AA92" s="237">
        <v>48.16</v>
      </c>
      <c r="AB92" s="237">
        <v>200</v>
      </c>
      <c r="AC92" s="237">
        <v>46.04</v>
      </c>
      <c r="AD92" s="237">
        <v>61.77</v>
      </c>
      <c r="AE92" s="237">
        <v>71.65</v>
      </c>
      <c r="AF92" s="237">
        <v>83.11</v>
      </c>
      <c r="AG92" s="237">
        <f>SUM(S92:AF92)</f>
        <v>655.0300000000001</v>
      </c>
      <c r="AH92" s="238">
        <f t="shared" si="2"/>
        <v>844.9699999999999</v>
      </c>
      <c r="AI92" s="239">
        <v>1500</v>
      </c>
      <c r="AJ92" s="144"/>
    </row>
    <row r="93" spans="2:36" ht="16.5" customHeight="1">
      <c r="B93" s="175">
        <v>55</v>
      </c>
      <c r="C93" s="125" t="s">
        <v>429</v>
      </c>
      <c r="D93" s="147" t="s">
        <v>428</v>
      </c>
      <c r="E93" s="64" t="s">
        <v>349</v>
      </c>
      <c r="F93" s="152"/>
      <c r="G93" s="29">
        <v>1</v>
      </c>
      <c r="H93" s="36"/>
      <c r="I93" s="36"/>
      <c r="J93" s="36"/>
      <c r="K93" s="37">
        <v>1</v>
      </c>
      <c r="L93" s="37"/>
      <c r="M93" s="194"/>
      <c r="N93" s="176"/>
      <c r="O93" s="122"/>
      <c r="P93" s="143"/>
      <c r="Q93" s="143"/>
      <c r="R93" s="143"/>
      <c r="S93" s="247">
        <v>0</v>
      </c>
      <c r="T93" s="248">
        <v>0</v>
      </c>
      <c r="U93" s="248">
        <v>0</v>
      </c>
      <c r="V93" s="248">
        <v>0</v>
      </c>
      <c r="W93" s="248">
        <v>0</v>
      </c>
      <c r="X93" s="248">
        <v>0</v>
      </c>
      <c r="Y93" s="248">
        <v>0</v>
      </c>
      <c r="Z93" s="248">
        <v>0</v>
      </c>
      <c r="AA93" s="248">
        <v>0</v>
      </c>
      <c r="AB93" s="248">
        <v>0</v>
      </c>
      <c r="AC93" s="248">
        <v>0</v>
      </c>
      <c r="AD93" s="248">
        <v>0</v>
      </c>
      <c r="AE93" s="248">
        <v>0</v>
      </c>
      <c r="AF93" s="248">
        <v>0</v>
      </c>
      <c r="AG93" s="237">
        <f>SUM(S93:AF93)</f>
        <v>0</v>
      </c>
      <c r="AH93" s="238">
        <f t="shared" si="2"/>
        <v>0</v>
      </c>
      <c r="AI93" s="176"/>
      <c r="AJ93" s="160"/>
    </row>
    <row r="94" spans="2:36" ht="16.5" customHeight="1">
      <c r="B94" s="316" t="s">
        <v>234</v>
      </c>
      <c r="C94" s="271" t="s">
        <v>0</v>
      </c>
      <c r="D94" s="272"/>
      <c r="E94" s="273" t="s">
        <v>1</v>
      </c>
      <c r="F94" s="73"/>
      <c r="G94" s="326" t="s">
        <v>243</v>
      </c>
      <c r="H94" s="327"/>
      <c r="I94" s="327"/>
      <c r="J94" s="327"/>
      <c r="K94" s="327"/>
      <c r="L94" s="328"/>
      <c r="M94" s="194"/>
      <c r="N94" s="191" t="s">
        <v>475</v>
      </c>
      <c r="O94" s="122"/>
      <c r="P94" s="143"/>
      <c r="Q94" s="143"/>
      <c r="R94" s="143"/>
      <c r="S94" s="242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162"/>
      <c r="AH94" s="238">
        <f t="shared" si="2"/>
        <v>0</v>
      </c>
      <c r="AI94" s="176"/>
      <c r="AJ94" s="160"/>
    </row>
    <row r="95" spans="2:36" ht="16.5" customHeight="1">
      <c r="B95" s="316"/>
      <c r="C95" s="272"/>
      <c r="D95" s="272"/>
      <c r="E95" s="273"/>
      <c r="F95" s="74"/>
      <c r="G95" s="323" t="s">
        <v>231</v>
      </c>
      <c r="H95" s="324"/>
      <c r="I95" s="324"/>
      <c r="J95" s="324"/>
      <c r="K95" s="324"/>
      <c r="L95" s="325"/>
      <c r="M95" s="194"/>
      <c r="N95" s="192" t="s">
        <v>476</v>
      </c>
      <c r="O95" s="122"/>
      <c r="P95" s="143"/>
      <c r="Q95" s="143"/>
      <c r="R95" s="143"/>
      <c r="S95" s="242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162"/>
      <c r="AH95" s="238">
        <f t="shared" si="2"/>
        <v>0</v>
      </c>
      <c r="AI95" s="176"/>
      <c r="AJ95" s="160"/>
    </row>
    <row r="96" spans="2:36" ht="16.5" customHeight="1">
      <c r="B96" s="316"/>
      <c r="C96" s="67" t="s">
        <v>3</v>
      </c>
      <c r="D96" s="67" t="s">
        <v>4</v>
      </c>
      <c r="E96" s="273"/>
      <c r="F96" s="163"/>
      <c r="G96" s="68" t="s">
        <v>2</v>
      </c>
      <c r="H96" s="69" t="s">
        <v>5</v>
      </c>
      <c r="I96" s="69" t="s">
        <v>6</v>
      </c>
      <c r="J96" s="69" t="s">
        <v>7</v>
      </c>
      <c r="K96" s="69" t="s">
        <v>8</v>
      </c>
      <c r="L96" s="69" t="s">
        <v>9</v>
      </c>
      <c r="M96" s="194"/>
      <c r="N96" s="193" t="s">
        <v>477</v>
      </c>
      <c r="O96" s="122"/>
      <c r="P96" s="143"/>
      <c r="Q96" s="143"/>
      <c r="R96" s="143"/>
      <c r="S96" s="242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162"/>
      <c r="AH96" s="238">
        <f t="shared" si="2"/>
        <v>0</v>
      </c>
      <c r="AI96" s="176"/>
      <c r="AJ96" s="160"/>
    </row>
    <row r="97" spans="2:36" ht="16.5" customHeight="1">
      <c r="B97" s="172"/>
      <c r="C97" s="183"/>
      <c r="D97" s="197"/>
      <c r="E97" s="65"/>
      <c r="F97" s="66"/>
      <c r="G97" s="6"/>
      <c r="H97" s="27"/>
      <c r="I97" s="27"/>
      <c r="J97" s="27"/>
      <c r="K97" s="28"/>
      <c r="L97" s="28"/>
      <c r="M97" s="194"/>
      <c r="N97" s="174"/>
      <c r="O97" s="122"/>
      <c r="P97" s="143"/>
      <c r="Q97" s="143"/>
      <c r="R97" s="143"/>
      <c r="S97" s="242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162"/>
      <c r="AH97" s="238">
        <f t="shared" si="2"/>
        <v>0</v>
      </c>
      <c r="AI97" s="176"/>
      <c r="AJ97" s="160"/>
    </row>
    <row r="98" spans="2:36" ht="16.5" customHeight="1">
      <c r="B98" s="172"/>
      <c r="C98" s="86" t="s">
        <v>351</v>
      </c>
      <c r="D98" s="197"/>
      <c r="E98" s="65"/>
      <c r="F98" s="66"/>
      <c r="G98" s="6"/>
      <c r="H98" s="27"/>
      <c r="I98" s="27"/>
      <c r="J98" s="27"/>
      <c r="K98" s="28"/>
      <c r="L98" s="28"/>
      <c r="M98" s="194"/>
      <c r="N98" s="174"/>
      <c r="O98" s="122"/>
      <c r="P98" s="143"/>
      <c r="Q98" s="143"/>
      <c r="R98" s="143"/>
      <c r="S98" s="242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162"/>
      <c r="AH98" s="238">
        <f t="shared" si="2"/>
        <v>0</v>
      </c>
      <c r="AI98" s="176"/>
      <c r="AJ98" s="160"/>
    </row>
    <row r="99" spans="2:36" ht="16.5" customHeight="1">
      <c r="B99" s="172"/>
      <c r="C99" s="119" t="s">
        <v>384</v>
      </c>
      <c r="D99" s="182"/>
      <c r="E99" s="65"/>
      <c r="F99" s="66"/>
      <c r="G99" s="6"/>
      <c r="H99" s="27"/>
      <c r="I99" s="27"/>
      <c r="J99" s="27"/>
      <c r="K99" s="28"/>
      <c r="L99" s="28"/>
      <c r="M99" s="194"/>
      <c r="N99" s="174"/>
      <c r="O99" s="122"/>
      <c r="P99" s="143"/>
      <c r="Q99" s="143"/>
      <c r="R99" s="143"/>
      <c r="S99" s="242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162"/>
      <c r="AH99" s="238">
        <f t="shared" si="2"/>
        <v>0</v>
      </c>
      <c r="AI99" s="176"/>
      <c r="AJ99" s="160"/>
    </row>
    <row r="100" spans="2:36" ht="16.5" customHeight="1">
      <c r="B100" s="175">
        <v>56</v>
      </c>
      <c r="C100" s="121" t="s">
        <v>352</v>
      </c>
      <c r="D100" s="147" t="s">
        <v>430</v>
      </c>
      <c r="E100" s="64" t="s">
        <v>97</v>
      </c>
      <c r="F100" s="152"/>
      <c r="G100" s="29">
        <v>1</v>
      </c>
      <c r="H100" s="36"/>
      <c r="I100" s="36"/>
      <c r="J100" s="36"/>
      <c r="K100" s="37"/>
      <c r="L100" s="37">
        <v>1</v>
      </c>
      <c r="M100" s="194"/>
      <c r="N100" s="176" t="s">
        <v>416</v>
      </c>
      <c r="O100" s="122"/>
      <c r="P100" s="143"/>
      <c r="Q100" s="143"/>
      <c r="R100" s="143"/>
      <c r="S100" s="236">
        <v>50</v>
      </c>
      <c r="T100" s="237">
        <v>32</v>
      </c>
      <c r="U100" s="237">
        <v>155.36</v>
      </c>
      <c r="V100" s="237">
        <v>2.5</v>
      </c>
      <c r="W100" s="237">
        <v>3</v>
      </c>
      <c r="X100" s="237">
        <v>5</v>
      </c>
      <c r="Y100" s="237">
        <v>14.02</v>
      </c>
      <c r="Z100" s="237">
        <v>80</v>
      </c>
      <c r="AA100" s="237">
        <v>0</v>
      </c>
      <c r="AB100" s="237">
        <v>350</v>
      </c>
      <c r="AC100" s="237">
        <v>67.7</v>
      </c>
      <c r="AD100" s="237">
        <v>90.83</v>
      </c>
      <c r="AE100" s="237">
        <v>105.37</v>
      </c>
      <c r="AF100" s="237">
        <v>122.22</v>
      </c>
      <c r="AG100" s="237">
        <f>SUM(S100:AF100)</f>
        <v>1078</v>
      </c>
      <c r="AH100" s="238" t="e">
        <f t="shared" si="2"/>
        <v>#VALUE!</v>
      </c>
      <c r="AI100" s="249" t="s">
        <v>480</v>
      </c>
      <c r="AJ100" s="160"/>
    </row>
    <row r="101" spans="2:36" ht="16.5" customHeight="1">
      <c r="B101" s="175">
        <v>57</v>
      </c>
      <c r="C101" s="125" t="s">
        <v>319</v>
      </c>
      <c r="D101" s="147" t="s">
        <v>432</v>
      </c>
      <c r="E101" s="64" t="s">
        <v>355</v>
      </c>
      <c r="F101" s="152"/>
      <c r="G101" s="29">
        <v>1</v>
      </c>
      <c r="H101" s="36"/>
      <c r="I101" s="36"/>
      <c r="J101" s="36"/>
      <c r="K101" s="37">
        <v>1</v>
      </c>
      <c r="L101" s="37"/>
      <c r="M101" s="194"/>
      <c r="N101" s="176"/>
      <c r="O101" s="122"/>
      <c r="P101" s="143"/>
      <c r="Q101" s="143"/>
      <c r="R101" s="143"/>
      <c r="S101" s="247">
        <v>0</v>
      </c>
      <c r="T101" s="248">
        <v>0</v>
      </c>
      <c r="U101" s="248">
        <v>0</v>
      </c>
      <c r="V101" s="248">
        <v>0</v>
      </c>
      <c r="W101" s="248">
        <v>0</v>
      </c>
      <c r="X101" s="248">
        <v>0</v>
      </c>
      <c r="Y101" s="248">
        <v>0</v>
      </c>
      <c r="Z101" s="248">
        <v>0</v>
      </c>
      <c r="AA101" s="248">
        <v>0</v>
      </c>
      <c r="AB101" s="248">
        <v>0</v>
      </c>
      <c r="AC101" s="248">
        <v>0</v>
      </c>
      <c r="AD101" s="248">
        <v>0</v>
      </c>
      <c r="AE101" s="248">
        <v>0</v>
      </c>
      <c r="AF101" s="248">
        <v>0</v>
      </c>
      <c r="AG101" s="237">
        <f>SUM(S101:AF101)</f>
        <v>0</v>
      </c>
      <c r="AH101" s="238">
        <f t="shared" si="2"/>
        <v>0</v>
      </c>
      <c r="AI101" s="176"/>
      <c r="AJ101" s="160"/>
    </row>
    <row r="102" spans="2:36" ht="16.5" customHeight="1">
      <c r="B102" s="172"/>
      <c r="C102" s="183" t="s">
        <v>387</v>
      </c>
      <c r="D102" s="182"/>
      <c r="E102" s="65"/>
      <c r="F102" s="66"/>
      <c r="G102" s="6"/>
      <c r="H102" s="27"/>
      <c r="I102" s="27"/>
      <c r="J102" s="27"/>
      <c r="K102" s="28"/>
      <c r="L102" s="28"/>
      <c r="M102" s="194"/>
      <c r="N102" s="174"/>
      <c r="O102" s="122"/>
      <c r="P102" s="143"/>
      <c r="Q102" s="143"/>
      <c r="R102" s="143"/>
      <c r="S102" s="242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162"/>
      <c r="AH102" s="238">
        <f t="shared" si="2"/>
        <v>0</v>
      </c>
      <c r="AI102" s="176"/>
      <c r="AJ102" s="160"/>
    </row>
    <row r="103" spans="2:36" ht="16.5" customHeight="1">
      <c r="B103" s="175">
        <v>58</v>
      </c>
      <c r="C103" s="121" t="s">
        <v>350</v>
      </c>
      <c r="D103" s="147" t="s">
        <v>431</v>
      </c>
      <c r="E103" s="64" t="s">
        <v>324</v>
      </c>
      <c r="F103" s="152"/>
      <c r="G103" s="29">
        <v>1</v>
      </c>
      <c r="H103" s="36"/>
      <c r="I103" s="36"/>
      <c r="J103" s="36"/>
      <c r="K103" s="37"/>
      <c r="L103" s="37">
        <v>1</v>
      </c>
      <c r="M103" s="194"/>
      <c r="N103" s="176" t="s">
        <v>448</v>
      </c>
      <c r="O103" s="122"/>
      <c r="P103" s="143"/>
      <c r="Q103" s="143"/>
      <c r="R103" s="143"/>
      <c r="S103" s="247">
        <v>0</v>
      </c>
      <c r="T103" s="248">
        <v>0</v>
      </c>
      <c r="U103" s="248">
        <v>0</v>
      </c>
      <c r="V103" s="248">
        <v>0</v>
      </c>
      <c r="W103" s="248">
        <v>0</v>
      </c>
      <c r="X103" s="248">
        <v>0</v>
      </c>
      <c r="Y103" s="248">
        <v>0</v>
      </c>
      <c r="Z103" s="248">
        <v>0</v>
      </c>
      <c r="AA103" s="248">
        <v>0</v>
      </c>
      <c r="AB103" s="248">
        <v>0</v>
      </c>
      <c r="AC103" s="248">
        <v>0</v>
      </c>
      <c r="AD103" s="248">
        <v>0</v>
      </c>
      <c r="AE103" s="248">
        <v>0</v>
      </c>
      <c r="AF103" s="248">
        <v>0</v>
      </c>
      <c r="AG103" s="237">
        <f>SUM(S103:AF103)</f>
        <v>0</v>
      </c>
      <c r="AH103" s="238">
        <f t="shared" si="2"/>
        <v>0</v>
      </c>
      <c r="AI103" s="176"/>
      <c r="AJ103" s="160"/>
    </row>
    <row r="104" spans="2:36" ht="16.5" customHeight="1">
      <c r="B104" s="175">
        <v>59</v>
      </c>
      <c r="C104" s="125" t="s">
        <v>326</v>
      </c>
      <c r="D104" s="147" t="s">
        <v>433</v>
      </c>
      <c r="E104" s="64" t="s">
        <v>134</v>
      </c>
      <c r="F104" s="152"/>
      <c r="G104" s="29">
        <v>1</v>
      </c>
      <c r="H104" s="36"/>
      <c r="I104" s="36"/>
      <c r="J104" s="36"/>
      <c r="K104" s="37">
        <v>1</v>
      </c>
      <c r="L104" s="37"/>
      <c r="M104" s="194"/>
      <c r="N104" s="176"/>
      <c r="O104" s="122"/>
      <c r="P104" s="143"/>
      <c r="Q104" s="143"/>
      <c r="R104" s="143"/>
      <c r="S104" s="247">
        <v>0</v>
      </c>
      <c r="T104" s="248">
        <v>0</v>
      </c>
      <c r="U104" s="248">
        <v>0</v>
      </c>
      <c r="V104" s="248">
        <v>0</v>
      </c>
      <c r="W104" s="248">
        <v>0</v>
      </c>
      <c r="X104" s="248">
        <v>0</v>
      </c>
      <c r="Y104" s="248">
        <v>0</v>
      </c>
      <c r="Z104" s="248">
        <v>0</v>
      </c>
      <c r="AA104" s="248">
        <v>0</v>
      </c>
      <c r="AB104" s="248">
        <v>0</v>
      </c>
      <c r="AC104" s="248">
        <v>0</v>
      </c>
      <c r="AD104" s="248">
        <v>0</v>
      </c>
      <c r="AE104" s="248">
        <v>0</v>
      </c>
      <c r="AF104" s="248">
        <v>0</v>
      </c>
      <c r="AG104" s="237">
        <f>SUM(S104:AF104)</f>
        <v>0</v>
      </c>
      <c r="AH104" s="238">
        <f t="shared" si="2"/>
        <v>0</v>
      </c>
      <c r="AI104" s="176"/>
      <c r="AJ104" s="160"/>
    </row>
    <row r="105" spans="2:36" ht="16.5" customHeight="1">
      <c r="B105" s="175">
        <v>60</v>
      </c>
      <c r="C105" s="121" t="s">
        <v>313</v>
      </c>
      <c r="D105" s="147" t="s">
        <v>75</v>
      </c>
      <c r="E105" s="64" t="s">
        <v>134</v>
      </c>
      <c r="F105" s="152"/>
      <c r="G105" s="29">
        <v>1</v>
      </c>
      <c r="H105" s="36"/>
      <c r="I105" s="36"/>
      <c r="J105" s="36"/>
      <c r="K105" s="37">
        <v>1</v>
      </c>
      <c r="L105" s="37"/>
      <c r="M105" s="194"/>
      <c r="N105" s="176"/>
      <c r="O105" s="122"/>
      <c r="P105" s="143"/>
      <c r="Q105" s="143"/>
      <c r="R105" s="143"/>
      <c r="S105" s="247">
        <v>0</v>
      </c>
      <c r="T105" s="248">
        <v>0</v>
      </c>
      <c r="U105" s="248">
        <v>0</v>
      </c>
      <c r="V105" s="248">
        <v>0</v>
      </c>
      <c r="W105" s="248">
        <v>0</v>
      </c>
      <c r="X105" s="248">
        <v>0</v>
      </c>
      <c r="Y105" s="248">
        <v>0</v>
      </c>
      <c r="Z105" s="248">
        <v>0</v>
      </c>
      <c r="AA105" s="248">
        <v>0</v>
      </c>
      <c r="AB105" s="248">
        <v>0</v>
      </c>
      <c r="AC105" s="248">
        <v>0</v>
      </c>
      <c r="AD105" s="248">
        <v>0</v>
      </c>
      <c r="AE105" s="248">
        <v>0</v>
      </c>
      <c r="AF105" s="248">
        <v>0</v>
      </c>
      <c r="AG105" s="237">
        <f>SUM(S105:AF105)</f>
        <v>0</v>
      </c>
      <c r="AH105" s="238">
        <f t="shared" si="2"/>
        <v>0</v>
      </c>
      <c r="AI105" s="176"/>
      <c r="AJ105" s="160"/>
    </row>
    <row r="106" spans="2:36" ht="16.5" customHeight="1">
      <c r="B106" s="175">
        <v>61</v>
      </c>
      <c r="C106" s="121" t="s">
        <v>353</v>
      </c>
      <c r="D106" s="147" t="s">
        <v>434</v>
      </c>
      <c r="E106" s="64" t="s">
        <v>354</v>
      </c>
      <c r="F106" s="152"/>
      <c r="G106" s="29">
        <v>1</v>
      </c>
      <c r="H106" s="36"/>
      <c r="I106" s="36"/>
      <c r="J106" s="36"/>
      <c r="K106" s="37">
        <v>1</v>
      </c>
      <c r="L106" s="37"/>
      <c r="M106" s="194"/>
      <c r="N106" s="176"/>
      <c r="O106" s="122"/>
      <c r="P106" s="143"/>
      <c r="Q106" s="143"/>
      <c r="R106" s="143"/>
      <c r="S106" s="247">
        <v>0</v>
      </c>
      <c r="T106" s="248">
        <v>0</v>
      </c>
      <c r="U106" s="248">
        <v>0</v>
      </c>
      <c r="V106" s="248">
        <v>0</v>
      </c>
      <c r="W106" s="248">
        <v>0</v>
      </c>
      <c r="X106" s="248">
        <v>0</v>
      </c>
      <c r="Y106" s="248">
        <v>0</v>
      </c>
      <c r="Z106" s="248">
        <v>0</v>
      </c>
      <c r="AA106" s="248">
        <v>0</v>
      </c>
      <c r="AB106" s="248">
        <v>0</v>
      </c>
      <c r="AC106" s="248">
        <v>0</v>
      </c>
      <c r="AD106" s="248">
        <v>0</v>
      </c>
      <c r="AE106" s="248">
        <v>0</v>
      </c>
      <c r="AF106" s="248">
        <v>0</v>
      </c>
      <c r="AG106" s="237">
        <f>SUM(S106:AF106)</f>
        <v>0</v>
      </c>
      <c r="AH106" s="238">
        <f t="shared" si="2"/>
        <v>0</v>
      </c>
      <c r="AI106" s="176"/>
      <c r="AJ106" s="160"/>
    </row>
    <row r="107" spans="2:36" ht="16.5" customHeight="1">
      <c r="B107" s="172"/>
      <c r="C107" s="183" t="s">
        <v>388</v>
      </c>
      <c r="D107" s="182"/>
      <c r="E107" s="65"/>
      <c r="F107" s="66"/>
      <c r="G107" s="6"/>
      <c r="H107" s="27"/>
      <c r="I107" s="27"/>
      <c r="J107" s="27"/>
      <c r="K107" s="28"/>
      <c r="L107" s="28"/>
      <c r="M107" s="194"/>
      <c r="N107" s="174"/>
      <c r="O107" s="122"/>
      <c r="P107" s="143"/>
      <c r="Q107" s="143"/>
      <c r="R107" s="143"/>
      <c r="S107" s="242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162"/>
      <c r="AH107" s="238">
        <f t="shared" si="2"/>
        <v>0</v>
      </c>
      <c r="AI107" s="176"/>
      <c r="AJ107" s="160"/>
    </row>
    <row r="108" spans="2:36" ht="16.5" customHeight="1">
      <c r="B108" s="175">
        <v>62</v>
      </c>
      <c r="C108" s="121" t="s">
        <v>350</v>
      </c>
      <c r="D108" s="147" t="s">
        <v>431</v>
      </c>
      <c r="E108" s="64" t="s">
        <v>324</v>
      </c>
      <c r="F108" s="152"/>
      <c r="G108" s="29">
        <v>1</v>
      </c>
      <c r="H108" s="36"/>
      <c r="I108" s="36"/>
      <c r="J108" s="36"/>
      <c r="K108" s="37">
        <v>1</v>
      </c>
      <c r="L108" s="37"/>
      <c r="M108" s="194"/>
      <c r="N108" s="176" t="s">
        <v>448</v>
      </c>
      <c r="O108" s="122"/>
      <c r="P108" s="143"/>
      <c r="Q108" s="143"/>
      <c r="R108" s="143"/>
      <c r="S108" s="247">
        <v>0</v>
      </c>
      <c r="T108" s="248">
        <v>0</v>
      </c>
      <c r="U108" s="248">
        <v>0</v>
      </c>
      <c r="V108" s="248">
        <v>0</v>
      </c>
      <c r="W108" s="248">
        <v>0</v>
      </c>
      <c r="X108" s="248">
        <v>0</v>
      </c>
      <c r="Y108" s="248">
        <v>0</v>
      </c>
      <c r="Z108" s="248">
        <v>0</v>
      </c>
      <c r="AA108" s="248">
        <v>0</v>
      </c>
      <c r="AB108" s="248">
        <v>0</v>
      </c>
      <c r="AC108" s="248">
        <v>0</v>
      </c>
      <c r="AD108" s="248">
        <v>0</v>
      </c>
      <c r="AE108" s="248">
        <v>0</v>
      </c>
      <c r="AF108" s="248">
        <v>0</v>
      </c>
      <c r="AG108" s="237">
        <f>SUM(S108:AF108)</f>
        <v>0</v>
      </c>
      <c r="AH108" s="238">
        <f t="shared" si="2"/>
        <v>0</v>
      </c>
      <c r="AI108" s="176"/>
      <c r="AJ108" s="160"/>
    </row>
    <row r="109" spans="2:36" ht="16.5" customHeight="1">
      <c r="B109" s="175">
        <v>63</v>
      </c>
      <c r="C109" s="121" t="s">
        <v>201</v>
      </c>
      <c r="D109" s="147" t="s">
        <v>17</v>
      </c>
      <c r="E109" s="64" t="s">
        <v>357</v>
      </c>
      <c r="F109" s="152"/>
      <c r="G109" s="29">
        <v>1</v>
      </c>
      <c r="H109" s="36"/>
      <c r="I109" s="36"/>
      <c r="J109" s="36"/>
      <c r="K109" s="37">
        <v>1</v>
      </c>
      <c r="L109" s="37"/>
      <c r="M109" s="194"/>
      <c r="N109" s="176"/>
      <c r="O109" s="122"/>
      <c r="P109" s="143"/>
      <c r="Q109" s="143"/>
      <c r="R109" s="143"/>
      <c r="S109" s="247">
        <v>0</v>
      </c>
      <c r="T109" s="248">
        <v>0</v>
      </c>
      <c r="U109" s="248">
        <v>0</v>
      </c>
      <c r="V109" s="248">
        <v>0</v>
      </c>
      <c r="W109" s="248">
        <v>0</v>
      </c>
      <c r="X109" s="248">
        <v>0</v>
      </c>
      <c r="Y109" s="248">
        <v>0</v>
      </c>
      <c r="Z109" s="248">
        <v>0</v>
      </c>
      <c r="AA109" s="248">
        <v>0</v>
      </c>
      <c r="AB109" s="248">
        <v>0</v>
      </c>
      <c r="AC109" s="248">
        <v>0</v>
      </c>
      <c r="AD109" s="248">
        <v>0</v>
      </c>
      <c r="AE109" s="248">
        <v>0</v>
      </c>
      <c r="AF109" s="248">
        <v>0</v>
      </c>
      <c r="AG109" s="237">
        <f>SUM(S109:AF109)</f>
        <v>0</v>
      </c>
      <c r="AH109" s="238">
        <f t="shared" si="2"/>
        <v>0</v>
      </c>
      <c r="AI109" s="176"/>
      <c r="AJ109" s="160"/>
    </row>
    <row r="110" spans="2:36" ht="16.5" customHeight="1">
      <c r="B110" s="175">
        <v>64</v>
      </c>
      <c r="C110" s="121" t="s">
        <v>356</v>
      </c>
      <c r="D110" s="147" t="s">
        <v>435</v>
      </c>
      <c r="E110" s="64" t="s">
        <v>404</v>
      </c>
      <c r="F110" s="152"/>
      <c r="G110" s="29">
        <v>1</v>
      </c>
      <c r="H110" s="36"/>
      <c r="I110" s="36"/>
      <c r="J110" s="36"/>
      <c r="K110" s="37"/>
      <c r="L110" s="37">
        <v>1</v>
      </c>
      <c r="M110" s="194"/>
      <c r="N110" s="176"/>
      <c r="O110" s="122"/>
      <c r="P110" s="143"/>
      <c r="Q110" s="143"/>
      <c r="R110" s="143"/>
      <c r="S110" s="247">
        <v>0</v>
      </c>
      <c r="T110" s="248">
        <v>0</v>
      </c>
      <c r="U110" s="248">
        <v>0</v>
      </c>
      <c r="V110" s="248">
        <v>0</v>
      </c>
      <c r="W110" s="248">
        <v>0</v>
      </c>
      <c r="X110" s="248">
        <v>0</v>
      </c>
      <c r="Y110" s="248">
        <v>0</v>
      </c>
      <c r="Z110" s="248">
        <v>0</v>
      </c>
      <c r="AA110" s="248">
        <v>0</v>
      </c>
      <c r="AB110" s="248">
        <v>0</v>
      </c>
      <c r="AC110" s="248">
        <v>0</v>
      </c>
      <c r="AD110" s="248">
        <v>0</v>
      </c>
      <c r="AE110" s="248">
        <v>0</v>
      </c>
      <c r="AF110" s="248">
        <v>0</v>
      </c>
      <c r="AG110" s="237">
        <f>SUM(S110:AF110)</f>
        <v>0</v>
      </c>
      <c r="AH110" s="238">
        <f t="shared" si="2"/>
        <v>0</v>
      </c>
      <c r="AI110" s="176"/>
      <c r="AJ110" s="160"/>
    </row>
    <row r="111" spans="2:36" ht="16.5" customHeight="1">
      <c r="B111" s="172"/>
      <c r="C111" s="213" t="s">
        <v>385</v>
      </c>
      <c r="D111" s="182"/>
      <c r="E111" s="65"/>
      <c r="F111" s="66"/>
      <c r="G111" s="6"/>
      <c r="H111" s="27"/>
      <c r="I111" s="27"/>
      <c r="J111" s="27"/>
      <c r="K111" s="28"/>
      <c r="L111" s="28"/>
      <c r="M111" s="194"/>
      <c r="N111" s="174"/>
      <c r="O111" s="122"/>
      <c r="P111" s="143"/>
      <c r="Q111" s="143"/>
      <c r="R111" s="143"/>
      <c r="S111" s="242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162"/>
      <c r="AH111" s="238">
        <f t="shared" si="2"/>
        <v>0</v>
      </c>
      <c r="AI111" s="176"/>
      <c r="AJ111" s="160"/>
    </row>
    <row r="112" spans="2:36" ht="16.5" customHeight="1">
      <c r="B112" s="172"/>
      <c r="C112" s="213" t="s">
        <v>358</v>
      </c>
      <c r="D112" s="182"/>
      <c r="E112" s="65"/>
      <c r="F112" s="66"/>
      <c r="G112" s="6"/>
      <c r="H112" s="27"/>
      <c r="I112" s="27"/>
      <c r="J112" s="27"/>
      <c r="K112" s="28"/>
      <c r="L112" s="28"/>
      <c r="M112" s="194"/>
      <c r="N112" s="174"/>
      <c r="O112" s="122"/>
      <c r="P112" s="143"/>
      <c r="Q112" s="143"/>
      <c r="R112" s="143"/>
      <c r="S112" s="242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162"/>
      <c r="AH112" s="238">
        <f t="shared" si="2"/>
        <v>0</v>
      </c>
      <c r="AI112" s="176"/>
      <c r="AJ112" s="160"/>
    </row>
    <row r="113" spans="2:36" ht="16.5" customHeight="1">
      <c r="B113" s="175">
        <v>65</v>
      </c>
      <c r="C113" s="121" t="s">
        <v>352</v>
      </c>
      <c r="D113" s="147" t="s">
        <v>430</v>
      </c>
      <c r="E113" s="64" t="s">
        <v>97</v>
      </c>
      <c r="F113" s="152"/>
      <c r="G113" s="29">
        <v>1</v>
      </c>
      <c r="H113" s="36"/>
      <c r="I113" s="36"/>
      <c r="J113" s="36"/>
      <c r="K113" s="37"/>
      <c r="L113" s="37">
        <v>1</v>
      </c>
      <c r="M113" s="194"/>
      <c r="N113" s="176" t="s">
        <v>416</v>
      </c>
      <c r="O113" s="122"/>
      <c r="P113" s="143"/>
      <c r="Q113" s="143"/>
      <c r="R113" s="143"/>
      <c r="S113" s="236">
        <v>50</v>
      </c>
      <c r="T113" s="237">
        <v>32</v>
      </c>
      <c r="U113" s="237">
        <v>155.36</v>
      </c>
      <c r="V113" s="237">
        <v>2.5</v>
      </c>
      <c r="W113" s="237">
        <v>3</v>
      </c>
      <c r="X113" s="237">
        <v>5</v>
      </c>
      <c r="Y113" s="237">
        <v>14.02</v>
      </c>
      <c r="Z113" s="237">
        <v>80</v>
      </c>
      <c r="AA113" s="237">
        <v>0</v>
      </c>
      <c r="AB113" s="237">
        <v>350</v>
      </c>
      <c r="AC113" s="237">
        <v>67.7</v>
      </c>
      <c r="AD113" s="237">
        <v>90.83</v>
      </c>
      <c r="AE113" s="237">
        <v>105.37</v>
      </c>
      <c r="AF113" s="237">
        <v>122.22</v>
      </c>
      <c r="AG113" s="237">
        <f>SUM(S113:AF113)</f>
        <v>1078</v>
      </c>
      <c r="AH113" s="238">
        <f t="shared" si="2"/>
        <v>1122</v>
      </c>
      <c r="AI113" s="239">
        <v>2200</v>
      </c>
      <c r="AJ113" s="144"/>
    </row>
    <row r="114" spans="2:36" ht="16.5" customHeight="1">
      <c r="B114" s="175">
        <v>66</v>
      </c>
      <c r="C114" s="125" t="s">
        <v>319</v>
      </c>
      <c r="D114" s="147" t="s">
        <v>432</v>
      </c>
      <c r="E114" s="64" t="s">
        <v>405</v>
      </c>
      <c r="F114" s="152"/>
      <c r="G114" s="29">
        <v>1</v>
      </c>
      <c r="H114" s="36"/>
      <c r="I114" s="36"/>
      <c r="J114" s="36"/>
      <c r="K114" s="37">
        <v>1</v>
      </c>
      <c r="L114" s="37"/>
      <c r="M114" s="194"/>
      <c r="N114" s="176"/>
      <c r="O114" s="122"/>
      <c r="P114" s="143"/>
      <c r="Q114" s="143"/>
      <c r="R114" s="143"/>
      <c r="S114" s="247">
        <v>0</v>
      </c>
      <c r="T114" s="248">
        <v>0</v>
      </c>
      <c r="U114" s="248">
        <v>0</v>
      </c>
      <c r="V114" s="248">
        <v>0</v>
      </c>
      <c r="W114" s="248">
        <v>0</v>
      </c>
      <c r="X114" s="248">
        <v>0</v>
      </c>
      <c r="Y114" s="248">
        <v>0</v>
      </c>
      <c r="Z114" s="248">
        <v>0</v>
      </c>
      <c r="AA114" s="248">
        <v>0</v>
      </c>
      <c r="AB114" s="248">
        <v>0</v>
      </c>
      <c r="AC114" s="248">
        <v>0</v>
      </c>
      <c r="AD114" s="248">
        <v>0</v>
      </c>
      <c r="AE114" s="248">
        <v>0</v>
      </c>
      <c r="AF114" s="248">
        <v>0</v>
      </c>
      <c r="AG114" s="237">
        <f>SUM(S114:AF114)</f>
        <v>0</v>
      </c>
      <c r="AH114" s="238">
        <f t="shared" si="2"/>
        <v>0</v>
      </c>
      <c r="AI114" s="176"/>
      <c r="AJ114" s="160"/>
    </row>
    <row r="115" spans="2:36" ht="16.5" customHeight="1">
      <c r="B115" s="172"/>
      <c r="C115" s="183" t="s">
        <v>389</v>
      </c>
      <c r="D115" s="182"/>
      <c r="E115" s="65"/>
      <c r="F115" s="66"/>
      <c r="G115" s="6"/>
      <c r="H115" s="27"/>
      <c r="I115" s="27"/>
      <c r="J115" s="27"/>
      <c r="K115" s="28"/>
      <c r="L115" s="28"/>
      <c r="M115" s="194"/>
      <c r="N115" s="174"/>
      <c r="O115" s="122"/>
      <c r="P115" s="143"/>
      <c r="Q115" s="143"/>
      <c r="R115" s="143"/>
      <c r="S115" s="242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162"/>
      <c r="AH115" s="238">
        <f t="shared" si="2"/>
        <v>0</v>
      </c>
      <c r="AI115" s="176"/>
      <c r="AJ115" s="160"/>
    </row>
    <row r="116" spans="2:36" ht="16.5" customHeight="1">
      <c r="B116" s="175">
        <v>67</v>
      </c>
      <c r="C116" s="121" t="s">
        <v>350</v>
      </c>
      <c r="D116" s="147" t="s">
        <v>431</v>
      </c>
      <c r="E116" s="64" t="s">
        <v>324</v>
      </c>
      <c r="F116" s="152"/>
      <c r="G116" s="29">
        <v>1</v>
      </c>
      <c r="H116" s="36"/>
      <c r="I116" s="36"/>
      <c r="J116" s="36"/>
      <c r="K116" s="37"/>
      <c r="L116" s="37">
        <v>1</v>
      </c>
      <c r="M116" s="194"/>
      <c r="N116" s="176" t="s">
        <v>448</v>
      </c>
      <c r="O116" s="122"/>
      <c r="P116" s="143"/>
      <c r="Q116" s="143"/>
      <c r="R116" s="143"/>
      <c r="S116" s="247">
        <v>0</v>
      </c>
      <c r="T116" s="248">
        <v>0</v>
      </c>
      <c r="U116" s="248">
        <v>0</v>
      </c>
      <c r="V116" s="248">
        <v>0</v>
      </c>
      <c r="W116" s="248">
        <v>0</v>
      </c>
      <c r="X116" s="248">
        <v>0</v>
      </c>
      <c r="Y116" s="248">
        <v>0</v>
      </c>
      <c r="Z116" s="248">
        <v>0</v>
      </c>
      <c r="AA116" s="248">
        <v>0</v>
      </c>
      <c r="AB116" s="248">
        <v>0</v>
      </c>
      <c r="AC116" s="248">
        <v>0</v>
      </c>
      <c r="AD116" s="248">
        <v>0</v>
      </c>
      <c r="AE116" s="248">
        <v>0</v>
      </c>
      <c r="AF116" s="248">
        <v>0</v>
      </c>
      <c r="AG116" s="237">
        <f aca="true" t="shared" si="3" ref="AG116:AG123">SUM(S116:AF116)</f>
        <v>0</v>
      </c>
      <c r="AH116" s="238">
        <f t="shared" si="2"/>
        <v>0</v>
      </c>
      <c r="AI116" s="239"/>
      <c r="AJ116" s="144"/>
    </row>
    <row r="117" spans="2:36" ht="16.5" customHeight="1">
      <c r="B117" s="175">
        <v>68</v>
      </c>
      <c r="C117" s="125" t="s">
        <v>86</v>
      </c>
      <c r="D117" s="35" t="s">
        <v>87</v>
      </c>
      <c r="E117" s="64" t="s">
        <v>90</v>
      </c>
      <c r="F117" s="152" t="s">
        <v>465</v>
      </c>
      <c r="G117" s="29">
        <v>1</v>
      </c>
      <c r="H117" s="36"/>
      <c r="I117" s="36">
        <v>1</v>
      </c>
      <c r="J117" s="36"/>
      <c r="K117" s="37"/>
      <c r="L117" s="37"/>
      <c r="M117" s="194"/>
      <c r="N117" s="176" t="s">
        <v>409</v>
      </c>
      <c r="O117" s="122"/>
      <c r="P117" s="143"/>
      <c r="Q117" s="143"/>
      <c r="R117" s="143"/>
      <c r="S117" s="236">
        <v>50</v>
      </c>
      <c r="T117" s="237">
        <v>23.03</v>
      </c>
      <c r="U117" s="237">
        <v>0</v>
      </c>
      <c r="V117" s="237">
        <v>2.5</v>
      </c>
      <c r="W117" s="237">
        <v>3</v>
      </c>
      <c r="X117" s="237">
        <v>5</v>
      </c>
      <c r="Y117" s="237">
        <v>9.32</v>
      </c>
      <c r="Z117" s="237">
        <v>30</v>
      </c>
      <c r="AA117" s="237">
        <v>59.65</v>
      </c>
      <c r="AB117" s="237">
        <v>175</v>
      </c>
      <c r="AC117" s="237">
        <v>41.3</v>
      </c>
      <c r="AD117" s="237">
        <v>55.41</v>
      </c>
      <c r="AE117" s="237">
        <v>64.27</v>
      </c>
      <c r="AF117" s="237">
        <v>74.56</v>
      </c>
      <c r="AG117" s="237">
        <f t="shared" si="3"/>
        <v>593.04</v>
      </c>
      <c r="AH117" s="238">
        <f t="shared" si="2"/>
        <v>256.96000000000004</v>
      </c>
      <c r="AI117" s="239">
        <v>850</v>
      </c>
      <c r="AJ117" s="144"/>
    </row>
    <row r="118" spans="2:36" ht="16.5" customHeight="1">
      <c r="B118" s="175">
        <v>69</v>
      </c>
      <c r="C118" s="125" t="s">
        <v>86</v>
      </c>
      <c r="D118" s="35" t="s">
        <v>87</v>
      </c>
      <c r="E118" s="64" t="s">
        <v>90</v>
      </c>
      <c r="F118" s="152" t="s">
        <v>466</v>
      </c>
      <c r="G118" s="29">
        <v>1</v>
      </c>
      <c r="H118" s="36">
        <v>1</v>
      </c>
      <c r="I118" s="36"/>
      <c r="J118" s="36"/>
      <c r="K118" s="37"/>
      <c r="L118" s="37"/>
      <c r="M118" s="194"/>
      <c r="N118" s="176" t="s">
        <v>409</v>
      </c>
      <c r="O118" s="122"/>
      <c r="P118" s="143"/>
      <c r="Q118" s="143"/>
      <c r="R118" s="143"/>
      <c r="S118" s="236">
        <v>50</v>
      </c>
      <c r="T118" s="237">
        <v>23.03</v>
      </c>
      <c r="U118" s="237">
        <v>0</v>
      </c>
      <c r="V118" s="237">
        <v>2.5</v>
      </c>
      <c r="W118" s="237">
        <v>3</v>
      </c>
      <c r="X118" s="237">
        <v>5</v>
      </c>
      <c r="Y118" s="237">
        <v>9.32</v>
      </c>
      <c r="Z118" s="237">
        <v>30</v>
      </c>
      <c r="AA118" s="237">
        <v>59.65</v>
      </c>
      <c r="AB118" s="237">
        <v>175</v>
      </c>
      <c r="AC118" s="237">
        <v>41.3</v>
      </c>
      <c r="AD118" s="237">
        <v>55.41</v>
      </c>
      <c r="AE118" s="237">
        <v>64.27</v>
      </c>
      <c r="AF118" s="237">
        <v>74.56</v>
      </c>
      <c r="AG118" s="237">
        <f t="shared" si="3"/>
        <v>593.04</v>
      </c>
      <c r="AH118" s="238">
        <f t="shared" si="2"/>
        <v>256.96000000000004</v>
      </c>
      <c r="AI118" s="239">
        <v>850</v>
      </c>
      <c r="AJ118" s="144"/>
    </row>
    <row r="119" spans="2:36" ht="16.5" customHeight="1">
      <c r="B119" s="175">
        <v>70</v>
      </c>
      <c r="C119" s="125" t="s">
        <v>86</v>
      </c>
      <c r="D119" s="35" t="s">
        <v>87</v>
      </c>
      <c r="E119" s="64" t="s">
        <v>88</v>
      </c>
      <c r="F119" s="152" t="s">
        <v>255</v>
      </c>
      <c r="G119" s="29">
        <v>1</v>
      </c>
      <c r="H119" s="36">
        <v>1</v>
      </c>
      <c r="I119" s="36"/>
      <c r="J119" s="36"/>
      <c r="K119" s="37"/>
      <c r="L119" s="37"/>
      <c r="M119" s="194"/>
      <c r="N119" s="176" t="s">
        <v>474</v>
      </c>
      <c r="O119" s="122"/>
      <c r="P119" s="143"/>
      <c r="Q119" s="143"/>
      <c r="R119" s="143"/>
      <c r="S119" s="236">
        <v>50</v>
      </c>
      <c r="T119" s="237">
        <v>23.27</v>
      </c>
      <c r="U119" s="237">
        <v>0</v>
      </c>
      <c r="V119" s="237">
        <v>2.5</v>
      </c>
      <c r="W119" s="237">
        <v>3</v>
      </c>
      <c r="X119" s="237">
        <v>5</v>
      </c>
      <c r="Y119" s="237">
        <v>9.39</v>
      </c>
      <c r="Z119" s="237">
        <v>30</v>
      </c>
      <c r="AA119" s="237">
        <v>59.31</v>
      </c>
      <c r="AB119" s="237">
        <v>190</v>
      </c>
      <c r="AC119" s="237">
        <v>43.33</v>
      </c>
      <c r="AD119" s="237">
        <v>58.13</v>
      </c>
      <c r="AE119" s="237">
        <v>67.43</v>
      </c>
      <c r="AF119" s="237">
        <v>78.22</v>
      </c>
      <c r="AG119" s="237">
        <f>SUM(S119:AF119)</f>
        <v>619.58</v>
      </c>
      <c r="AH119" s="238">
        <f>AI119-AG119</f>
        <v>333.41999999999996</v>
      </c>
      <c r="AI119" s="239">
        <v>953</v>
      </c>
      <c r="AJ119" s="144"/>
    </row>
    <row r="120" spans="2:36" ht="16.5" customHeight="1">
      <c r="B120" s="175">
        <v>71</v>
      </c>
      <c r="C120" s="125" t="s">
        <v>86</v>
      </c>
      <c r="D120" s="35" t="s">
        <v>87</v>
      </c>
      <c r="E120" s="64" t="s">
        <v>90</v>
      </c>
      <c r="F120" s="152"/>
      <c r="G120" s="29">
        <v>1</v>
      </c>
      <c r="H120" s="36"/>
      <c r="I120" s="36"/>
      <c r="J120" s="36"/>
      <c r="K120" s="37">
        <v>1</v>
      </c>
      <c r="L120" s="37"/>
      <c r="M120" s="194"/>
      <c r="N120" s="176"/>
      <c r="O120" s="122"/>
      <c r="P120" s="143"/>
      <c r="Q120" s="143"/>
      <c r="R120" s="143"/>
      <c r="S120" s="247">
        <v>0</v>
      </c>
      <c r="T120" s="248">
        <v>0</v>
      </c>
      <c r="U120" s="248">
        <v>0</v>
      </c>
      <c r="V120" s="248">
        <v>0</v>
      </c>
      <c r="W120" s="248">
        <v>0</v>
      </c>
      <c r="X120" s="248">
        <v>0</v>
      </c>
      <c r="Y120" s="248">
        <v>0</v>
      </c>
      <c r="Z120" s="248">
        <v>0</v>
      </c>
      <c r="AA120" s="248">
        <v>0</v>
      </c>
      <c r="AB120" s="248">
        <v>0</v>
      </c>
      <c r="AC120" s="248">
        <v>0</v>
      </c>
      <c r="AD120" s="248">
        <v>0</v>
      </c>
      <c r="AE120" s="248">
        <v>0</v>
      </c>
      <c r="AF120" s="248">
        <v>0</v>
      </c>
      <c r="AG120" s="237">
        <f t="shared" si="3"/>
        <v>0</v>
      </c>
      <c r="AH120" s="238">
        <f t="shared" si="2"/>
        <v>0</v>
      </c>
      <c r="AI120" s="176"/>
      <c r="AJ120" s="160"/>
    </row>
    <row r="121" spans="2:36" ht="16.5" customHeight="1">
      <c r="B121" s="175">
        <v>72</v>
      </c>
      <c r="C121" s="125" t="s">
        <v>86</v>
      </c>
      <c r="D121" s="35" t="s">
        <v>87</v>
      </c>
      <c r="E121" s="64" t="s">
        <v>361</v>
      </c>
      <c r="F121" s="152" t="s">
        <v>259</v>
      </c>
      <c r="G121" s="29">
        <v>1</v>
      </c>
      <c r="H121" s="36">
        <v>1</v>
      </c>
      <c r="I121" s="36"/>
      <c r="J121" s="36"/>
      <c r="K121" s="37"/>
      <c r="L121" s="37"/>
      <c r="M121" s="194"/>
      <c r="N121" s="176" t="s">
        <v>474</v>
      </c>
      <c r="O121" s="122"/>
      <c r="P121" s="143"/>
      <c r="Q121" s="143"/>
      <c r="R121" s="143"/>
      <c r="S121" s="236">
        <v>50</v>
      </c>
      <c r="T121" s="237">
        <v>23.27</v>
      </c>
      <c r="U121" s="237">
        <v>0</v>
      </c>
      <c r="V121" s="237">
        <v>2.5</v>
      </c>
      <c r="W121" s="237">
        <v>3</v>
      </c>
      <c r="X121" s="237">
        <v>5</v>
      </c>
      <c r="Y121" s="237">
        <v>9.39</v>
      </c>
      <c r="Z121" s="237">
        <v>30</v>
      </c>
      <c r="AA121" s="237">
        <v>59.31</v>
      </c>
      <c r="AB121" s="237">
        <v>190</v>
      </c>
      <c r="AC121" s="237">
        <v>43.33</v>
      </c>
      <c r="AD121" s="237">
        <v>58.13</v>
      </c>
      <c r="AE121" s="237">
        <v>67.43</v>
      </c>
      <c r="AF121" s="237">
        <v>78.22</v>
      </c>
      <c r="AG121" s="237">
        <f t="shared" si="3"/>
        <v>619.58</v>
      </c>
      <c r="AH121" s="238">
        <f t="shared" si="2"/>
        <v>333.41999999999996</v>
      </c>
      <c r="AI121" s="239">
        <v>953</v>
      </c>
      <c r="AJ121" s="160"/>
    </row>
    <row r="122" spans="2:36" ht="16.5" customHeight="1">
      <c r="B122" s="175">
        <v>73</v>
      </c>
      <c r="C122" s="125" t="s">
        <v>86</v>
      </c>
      <c r="D122" s="35" t="s">
        <v>87</v>
      </c>
      <c r="E122" s="64" t="s">
        <v>361</v>
      </c>
      <c r="F122" s="152" t="s">
        <v>256</v>
      </c>
      <c r="G122" s="29">
        <v>1</v>
      </c>
      <c r="H122" s="36">
        <v>1</v>
      </c>
      <c r="I122" s="36"/>
      <c r="J122" s="36"/>
      <c r="K122" s="37"/>
      <c r="L122" s="37"/>
      <c r="M122" s="194"/>
      <c r="N122" s="176" t="s">
        <v>409</v>
      </c>
      <c r="O122" s="122"/>
      <c r="P122" s="143"/>
      <c r="Q122" s="143"/>
      <c r="R122" s="143"/>
      <c r="S122" s="236">
        <v>50</v>
      </c>
      <c r="T122" s="237">
        <v>23.03</v>
      </c>
      <c r="U122" s="237">
        <v>0</v>
      </c>
      <c r="V122" s="237">
        <v>2.5</v>
      </c>
      <c r="W122" s="237">
        <v>3</v>
      </c>
      <c r="X122" s="237">
        <v>5</v>
      </c>
      <c r="Y122" s="237">
        <v>9.32</v>
      </c>
      <c r="Z122" s="237">
        <v>30</v>
      </c>
      <c r="AA122" s="237">
        <v>59.65</v>
      </c>
      <c r="AB122" s="237">
        <v>175</v>
      </c>
      <c r="AC122" s="237">
        <v>41.3</v>
      </c>
      <c r="AD122" s="237">
        <v>55.41</v>
      </c>
      <c r="AE122" s="237">
        <v>64.27</v>
      </c>
      <c r="AF122" s="237">
        <v>74.56</v>
      </c>
      <c r="AG122" s="237">
        <f t="shared" si="3"/>
        <v>593.04</v>
      </c>
      <c r="AH122" s="238">
        <f t="shared" si="2"/>
        <v>256.96000000000004</v>
      </c>
      <c r="AI122" s="239">
        <v>850</v>
      </c>
      <c r="AJ122" s="144"/>
    </row>
    <row r="123" spans="2:36" ht="16.5" customHeight="1">
      <c r="B123" s="175">
        <v>74</v>
      </c>
      <c r="C123" s="125" t="s">
        <v>86</v>
      </c>
      <c r="D123" s="35" t="s">
        <v>87</v>
      </c>
      <c r="E123" s="64" t="s">
        <v>88</v>
      </c>
      <c r="F123" s="152"/>
      <c r="G123" s="29">
        <v>1</v>
      </c>
      <c r="H123" s="36"/>
      <c r="I123" s="36"/>
      <c r="J123" s="36"/>
      <c r="K123" s="37">
        <v>1</v>
      </c>
      <c r="L123" s="37"/>
      <c r="M123" s="194"/>
      <c r="N123" s="176"/>
      <c r="O123" s="122"/>
      <c r="P123" s="143"/>
      <c r="Q123" s="143"/>
      <c r="R123" s="143"/>
      <c r="S123" s="247">
        <v>0</v>
      </c>
      <c r="T123" s="248">
        <v>0</v>
      </c>
      <c r="U123" s="248">
        <v>0</v>
      </c>
      <c r="V123" s="248">
        <v>0</v>
      </c>
      <c r="W123" s="248">
        <v>0</v>
      </c>
      <c r="X123" s="248">
        <v>0</v>
      </c>
      <c r="Y123" s="248">
        <v>0</v>
      </c>
      <c r="Z123" s="248">
        <v>0</v>
      </c>
      <c r="AA123" s="248">
        <v>0</v>
      </c>
      <c r="AB123" s="248">
        <v>0</v>
      </c>
      <c r="AC123" s="248">
        <v>0</v>
      </c>
      <c r="AD123" s="248">
        <v>0</v>
      </c>
      <c r="AE123" s="248">
        <v>0</v>
      </c>
      <c r="AF123" s="248">
        <v>0</v>
      </c>
      <c r="AG123" s="237">
        <f t="shared" si="3"/>
        <v>0</v>
      </c>
      <c r="AH123" s="238">
        <f t="shared" si="2"/>
        <v>0</v>
      </c>
      <c r="AI123" s="239"/>
      <c r="AJ123" s="144"/>
    </row>
    <row r="124" spans="2:36" ht="16.5" customHeight="1">
      <c r="B124" s="172"/>
      <c r="C124" s="183" t="s">
        <v>390</v>
      </c>
      <c r="D124" s="182"/>
      <c r="E124" s="65"/>
      <c r="F124" s="66"/>
      <c r="G124" s="6"/>
      <c r="H124" s="27"/>
      <c r="I124" s="27"/>
      <c r="J124" s="27"/>
      <c r="K124" s="28"/>
      <c r="L124" s="28"/>
      <c r="M124" s="194"/>
      <c r="N124" s="174"/>
      <c r="O124" s="122"/>
      <c r="P124" s="143"/>
      <c r="Q124" s="143"/>
      <c r="R124" s="143"/>
      <c r="S124" s="242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162"/>
      <c r="AH124" s="238">
        <f t="shared" si="2"/>
        <v>0</v>
      </c>
      <c r="AI124" s="176"/>
      <c r="AJ124" s="160"/>
    </row>
    <row r="125" spans="2:36" ht="16.5" customHeight="1">
      <c r="B125" s="172"/>
      <c r="C125" s="183" t="s">
        <v>359</v>
      </c>
      <c r="D125" s="182"/>
      <c r="E125" s="65"/>
      <c r="F125" s="66"/>
      <c r="G125" s="6"/>
      <c r="H125" s="27"/>
      <c r="I125" s="27"/>
      <c r="J125" s="27"/>
      <c r="K125" s="28"/>
      <c r="L125" s="28"/>
      <c r="M125" s="194"/>
      <c r="N125" s="174"/>
      <c r="O125" s="122"/>
      <c r="P125" s="143"/>
      <c r="Q125" s="143"/>
      <c r="R125" s="143"/>
      <c r="S125" s="242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162"/>
      <c r="AH125" s="238">
        <f t="shared" si="2"/>
        <v>0</v>
      </c>
      <c r="AI125" s="176"/>
      <c r="AJ125" s="160"/>
    </row>
    <row r="126" spans="2:36" ht="16.5" customHeight="1">
      <c r="B126" s="175">
        <v>75</v>
      </c>
      <c r="C126" s="121" t="s">
        <v>360</v>
      </c>
      <c r="D126" s="147" t="s">
        <v>431</v>
      </c>
      <c r="E126" s="64" t="s">
        <v>324</v>
      </c>
      <c r="F126" s="152"/>
      <c r="G126" s="29">
        <v>1</v>
      </c>
      <c r="H126" s="36"/>
      <c r="I126" s="36"/>
      <c r="J126" s="36"/>
      <c r="K126" s="37"/>
      <c r="L126" s="37">
        <v>1</v>
      </c>
      <c r="M126" s="194"/>
      <c r="N126" s="176" t="s">
        <v>448</v>
      </c>
      <c r="O126" s="122"/>
      <c r="P126" s="143"/>
      <c r="Q126" s="143"/>
      <c r="R126" s="143"/>
      <c r="S126" s="247">
        <v>0</v>
      </c>
      <c r="T126" s="248">
        <v>0</v>
      </c>
      <c r="U126" s="248">
        <v>0</v>
      </c>
      <c r="V126" s="248">
        <v>0</v>
      </c>
      <c r="W126" s="248">
        <v>0</v>
      </c>
      <c r="X126" s="248">
        <v>0</v>
      </c>
      <c r="Y126" s="248">
        <v>0</v>
      </c>
      <c r="Z126" s="248">
        <v>0</v>
      </c>
      <c r="AA126" s="248">
        <v>0</v>
      </c>
      <c r="AB126" s="248">
        <v>0</v>
      </c>
      <c r="AC126" s="248">
        <v>0</v>
      </c>
      <c r="AD126" s="248">
        <v>0</v>
      </c>
      <c r="AE126" s="248">
        <v>0</v>
      </c>
      <c r="AF126" s="248">
        <v>0</v>
      </c>
      <c r="AG126" s="237">
        <f>SUM(S126:AF126)</f>
        <v>0</v>
      </c>
      <c r="AH126" s="238">
        <f t="shared" si="2"/>
        <v>0</v>
      </c>
      <c r="AI126" s="176"/>
      <c r="AJ126" s="160"/>
    </row>
    <row r="127" spans="2:36" ht="16.5" customHeight="1">
      <c r="B127" s="175">
        <v>76</v>
      </c>
      <c r="C127" s="128" t="s">
        <v>23</v>
      </c>
      <c r="D127" s="35" t="s">
        <v>28</v>
      </c>
      <c r="E127" s="64" t="s">
        <v>181</v>
      </c>
      <c r="F127" s="152" t="s">
        <v>260</v>
      </c>
      <c r="G127" s="40">
        <v>1</v>
      </c>
      <c r="H127" s="36">
        <v>1</v>
      </c>
      <c r="I127" s="36"/>
      <c r="J127" s="36"/>
      <c r="K127" s="37"/>
      <c r="L127" s="37"/>
      <c r="M127" s="194"/>
      <c r="N127" s="176" t="s">
        <v>411</v>
      </c>
      <c r="O127" s="122"/>
      <c r="P127" s="143"/>
      <c r="Q127" s="143"/>
      <c r="R127" s="143"/>
      <c r="S127" s="261">
        <v>50</v>
      </c>
      <c r="T127" s="262">
        <v>23.95</v>
      </c>
      <c r="U127" s="262">
        <v>0</v>
      </c>
      <c r="V127" s="262">
        <v>2.5</v>
      </c>
      <c r="W127" s="262">
        <v>3</v>
      </c>
      <c r="X127" s="262">
        <v>5</v>
      </c>
      <c r="Y127" s="262">
        <v>9.6</v>
      </c>
      <c r="Z127" s="262">
        <v>45</v>
      </c>
      <c r="AA127" s="262">
        <v>53.41</v>
      </c>
      <c r="AB127" s="262">
        <v>195</v>
      </c>
      <c r="AC127" s="262">
        <v>15.36</v>
      </c>
      <c r="AD127" s="262">
        <v>60.86</v>
      </c>
      <c r="AE127" s="262">
        <v>70.59</v>
      </c>
      <c r="AF127" s="262">
        <v>81.89</v>
      </c>
      <c r="AG127" s="237">
        <f>SUM(S127:AF127)</f>
        <v>616.1600000000001</v>
      </c>
      <c r="AH127" s="238">
        <f t="shared" si="2"/>
        <v>833.8399999999999</v>
      </c>
      <c r="AI127" s="239">
        <v>1450</v>
      </c>
      <c r="AJ127" s="144"/>
    </row>
    <row r="128" spans="2:36" ht="16.5" customHeight="1">
      <c r="B128" s="175">
        <v>77</v>
      </c>
      <c r="C128" s="125" t="s">
        <v>436</v>
      </c>
      <c r="D128" s="147" t="s">
        <v>437</v>
      </c>
      <c r="E128" s="64" t="s">
        <v>365</v>
      </c>
      <c r="F128" s="152"/>
      <c r="G128" s="29">
        <v>1</v>
      </c>
      <c r="H128" s="36"/>
      <c r="I128" s="36"/>
      <c r="J128" s="36"/>
      <c r="K128" s="37">
        <v>1</v>
      </c>
      <c r="L128" s="37"/>
      <c r="M128" s="194"/>
      <c r="N128" s="176"/>
      <c r="O128" s="122"/>
      <c r="P128" s="143"/>
      <c r="Q128" s="143"/>
      <c r="R128" s="143"/>
      <c r="S128" s="242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162"/>
      <c r="AH128" s="238">
        <f t="shared" si="2"/>
        <v>0</v>
      </c>
      <c r="AI128" s="176"/>
      <c r="AJ128" s="160"/>
    </row>
    <row r="129" spans="2:36" ht="16.5" customHeight="1">
      <c r="B129" s="172"/>
      <c r="C129" s="213" t="s">
        <v>386</v>
      </c>
      <c r="D129" s="182"/>
      <c r="E129" s="65"/>
      <c r="F129" s="66"/>
      <c r="G129" s="6"/>
      <c r="H129" s="27"/>
      <c r="I129" s="27"/>
      <c r="J129" s="27"/>
      <c r="K129" s="28"/>
      <c r="L129" s="28"/>
      <c r="M129" s="194"/>
      <c r="N129" s="174"/>
      <c r="O129" s="122"/>
      <c r="P129" s="143"/>
      <c r="Q129" s="143"/>
      <c r="R129" s="143"/>
      <c r="S129" s="242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162"/>
      <c r="AH129" s="238">
        <f t="shared" si="2"/>
        <v>0</v>
      </c>
      <c r="AI129" s="176"/>
      <c r="AJ129" s="160"/>
    </row>
    <row r="130" spans="2:36" ht="16.5" customHeight="1">
      <c r="B130" s="175">
        <v>78</v>
      </c>
      <c r="C130" s="128" t="s">
        <v>318</v>
      </c>
      <c r="D130" s="35" t="s">
        <v>439</v>
      </c>
      <c r="E130" s="64" t="s">
        <v>97</v>
      </c>
      <c r="F130" s="152"/>
      <c r="G130" s="40">
        <v>1</v>
      </c>
      <c r="H130" s="36"/>
      <c r="I130" s="36"/>
      <c r="J130" s="36"/>
      <c r="K130" s="37"/>
      <c r="L130" s="37">
        <v>1</v>
      </c>
      <c r="M130" s="194"/>
      <c r="N130" s="176" t="s">
        <v>416</v>
      </c>
      <c r="O130" s="122"/>
      <c r="P130" s="143"/>
      <c r="Q130" s="143"/>
      <c r="R130" s="144"/>
      <c r="S130" s="236">
        <v>50</v>
      </c>
      <c r="T130" s="237">
        <v>32</v>
      </c>
      <c r="U130" s="237">
        <v>155.36</v>
      </c>
      <c r="V130" s="237">
        <v>2.5</v>
      </c>
      <c r="W130" s="237">
        <v>3</v>
      </c>
      <c r="X130" s="237">
        <v>5</v>
      </c>
      <c r="Y130" s="237">
        <v>14.02</v>
      </c>
      <c r="Z130" s="237">
        <v>80</v>
      </c>
      <c r="AA130" s="237">
        <v>0</v>
      </c>
      <c r="AB130" s="237">
        <v>350</v>
      </c>
      <c r="AC130" s="237">
        <v>67.7</v>
      </c>
      <c r="AD130" s="237">
        <v>90.83</v>
      </c>
      <c r="AE130" s="237">
        <v>105.37</v>
      </c>
      <c r="AF130" s="237">
        <v>122.22</v>
      </c>
      <c r="AG130" s="237">
        <f>SUM(S130:AF130)</f>
        <v>1078</v>
      </c>
      <c r="AH130" s="238">
        <f t="shared" si="2"/>
        <v>1122</v>
      </c>
      <c r="AI130" s="239">
        <v>2200</v>
      </c>
      <c r="AJ130" s="144"/>
    </row>
    <row r="131" spans="2:36" ht="16.5" customHeight="1">
      <c r="B131" s="175">
        <v>79</v>
      </c>
      <c r="C131" s="125" t="s">
        <v>319</v>
      </c>
      <c r="D131" s="147" t="s">
        <v>432</v>
      </c>
      <c r="E131" s="64" t="s">
        <v>405</v>
      </c>
      <c r="F131" s="152"/>
      <c r="G131" s="29">
        <v>1</v>
      </c>
      <c r="H131" s="36"/>
      <c r="I131" s="36"/>
      <c r="J131" s="36"/>
      <c r="K131" s="37">
        <v>1</v>
      </c>
      <c r="L131" s="37"/>
      <c r="M131" s="194"/>
      <c r="N131" s="176"/>
      <c r="O131" s="122"/>
      <c r="P131" s="143"/>
      <c r="Q131" s="143"/>
      <c r="R131" s="143"/>
      <c r="S131" s="247">
        <v>0</v>
      </c>
      <c r="T131" s="248">
        <v>0</v>
      </c>
      <c r="U131" s="248">
        <v>0</v>
      </c>
      <c r="V131" s="248">
        <v>0</v>
      </c>
      <c r="W131" s="248">
        <v>0</v>
      </c>
      <c r="X131" s="248">
        <v>0</v>
      </c>
      <c r="Y131" s="248">
        <v>0</v>
      </c>
      <c r="Z131" s="248">
        <v>0</v>
      </c>
      <c r="AA131" s="248">
        <v>0</v>
      </c>
      <c r="AB131" s="248">
        <v>0</v>
      </c>
      <c r="AC131" s="248">
        <v>0</v>
      </c>
      <c r="AD131" s="248">
        <v>0</v>
      </c>
      <c r="AE131" s="248">
        <v>0</v>
      </c>
      <c r="AF131" s="248">
        <v>0</v>
      </c>
      <c r="AG131" s="237">
        <f>SUM(S131:AF131)</f>
        <v>0</v>
      </c>
      <c r="AH131" s="238">
        <f t="shared" si="2"/>
        <v>0</v>
      </c>
      <c r="AI131" s="176"/>
      <c r="AJ131" s="160"/>
    </row>
    <row r="132" spans="2:36" ht="16.5" customHeight="1">
      <c r="B132" s="172"/>
      <c r="C132" s="214" t="s">
        <v>391</v>
      </c>
      <c r="D132" s="182"/>
      <c r="E132" s="65"/>
      <c r="F132" s="66"/>
      <c r="G132" s="6"/>
      <c r="H132" s="27"/>
      <c r="I132" s="27"/>
      <c r="J132" s="27"/>
      <c r="K132" s="28"/>
      <c r="L132" s="28"/>
      <c r="M132" s="194"/>
      <c r="N132" s="176"/>
      <c r="O132" s="122"/>
      <c r="P132" s="143"/>
      <c r="Q132" s="143"/>
      <c r="R132" s="143"/>
      <c r="S132" s="242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162"/>
      <c r="AH132" s="238">
        <f t="shared" si="2"/>
        <v>0</v>
      </c>
      <c r="AI132" s="176"/>
      <c r="AJ132" s="160"/>
    </row>
    <row r="133" spans="2:36" ht="16.5" customHeight="1">
      <c r="B133" s="175">
        <v>80</v>
      </c>
      <c r="C133" s="121" t="s">
        <v>350</v>
      </c>
      <c r="D133" s="147" t="s">
        <v>431</v>
      </c>
      <c r="E133" s="64" t="s">
        <v>324</v>
      </c>
      <c r="F133" s="152"/>
      <c r="G133" s="29">
        <v>1</v>
      </c>
      <c r="H133" s="36"/>
      <c r="I133" s="36"/>
      <c r="J133" s="36"/>
      <c r="K133" s="37">
        <v>1</v>
      </c>
      <c r="L133" s="37"/>
      <c r="M133" s="194"/>
      <c r="N133" s="176" t="s">
        <v>455</v>
      </c>
      <c r="O133" s="122"/>
      <c r="P133" s="143"/>
      <c r="Q133" s="143"/>
      <c r="R133" s="143"/>
      <c r="S133" s="247">
        <v>0</v>
      </c>
      <c r="T133" s="248">
        <v>0</v>
      </c>
      <c r="U133" s="248">
        <v>0</v>
      </c>
      <c r="V133" s="248">
        <v>0</v>
      </c>
      <c r="W133" s="248">
        <v>0</v>
      </c>
      <c r="X133" s="248">
        <v>0</v>
      </c>
      <c r="Y133" s="248">
        <v>0</v>
      </c>
      <c r="Z133" s="248">
        <v>0</v>
      </c>
      <c r="AA133" s="248">
        <v>0</v>
      </c>
      <c r="AB133" s="248">
        <v>0</v>
      </c>
      <c r="AC133" s="248">
        <v>0</v>
      </c>
      <c r="AD133" s="248">
        <v>0</v>
      </c>
      <c r="AE133" s="248">
        <v>0</v>
      </c>
      <c r="AF133" s="248">
        <v>0</v>
      </c>
      <c r="AG133" s="237">
        <f>SUM(S133:AF133)</f>
        <v>0</v>
      </c>
      <c r="AH133" s="238">
        <f t="shared" si="2"/>
        <v>0</v>
      </c>
      <c r="AI133" s="176"/>
      <c r="AJ133" s="160"/>
    </row>
    <row r="134" spans="2:36" ht="16.5" customHeight="1">
      <c r="B134" s="175">
        <v>81</v>
      </c>
      <c r="C134" s="121" t="s">
        <v>362</v>
      </c>
      <c r="D134" s="35" t="s">
        <v>28</v>
      </c>
      <c r="E134" s="64" t="s">
        <v>472</v>
      </c>
      <c r="F134" s="152" t="s">
        <v>473</v>
      </c>
      <c r="G134" s="40">
        <v>1</v>
      </c>
      <c r="H134" s="36">
        <v>1</v>
      </c>
      <c r="I134" s="36"/>
      <c r="J134" s="36"/>
      <c r="K134" s="37"/>
      <c r="L134" s="37"/>
      <c r="M134" s="194"/>
      <c r="N134" s="176" t="s">
        <v>450</v>
      </c>
      <c r="O134" s="122"/>
      <c r="P134" s="143"/>
      <c r="Q134" s="143"/>
      <c r="R134" s="143"/>
      <c r="S134" s="236">
        <v>50</v>
      </c>
      <c r="T134" s="237">
        <v>23.52</v>
      </c>
      <c r="U134" s="237">
        <v>0</v>
      </c>
      <c r="V134" s="237">
        <v>2.5</v>
      </c>
      <c r="W134" s="237">
        <v>3</v>
      </c>
      <c r="X134" s="237">
        <v>5</v>
      </c>
      <c r="Y134" s="237">
        <v>9.47</v>
      </c>
      <c r="Z134" s="237">
        <v>30</v>
      </c>
      <c r="AA134" s="237">
        <v>69</v>
      </c>
      <c r="AB134" s="237">
        <v>180</v>
      </c>
      <c r="AC134" s="237">
        <v>43.33</v>
      </c>
      <c r="AD134" s="237">
        <v>58.13</v>
      </c>
      <c r="AE134" s="237">
        <v>67.43</v>
      </c>
      <c r="AF134" s="237">
        <v>78.22</v>
      </c>
      <c r="AG134" s="237">
        <f>SUM(S134:AF134)</f>
        <v>619.6</v>
      </c>
      <c r="AH134" s="238">
        <f t="shared" si="2"/>
        <v>580.4</v>
      </c>
      <c r="AI134" s="239">
        <v>1200</v>
      </c>
      <c r="AJ134" s="144"/>
    </row>
    <row r="135" spans="2:36" ht="16.5" customHeight="1">
      <c r="B135" s="316" t="s">
        <v>234</v>
      </c>
      <c r="C135" s="271" t="s">
        <v>0</v>
      </c>
      <c r="D135" s="272"/>
      <c r="E135" s="273" t="s">
        <v>1</v>
      </c>
      <c r="F135" s="73"/>
      <c r="G135" s="326" t="s">
        <v>243</v>
      </c>
      <c r="H135" s="327"/>
      <c r="I135" s="327"/>
      <c r="J135" s="327"/>
      <c r="K135" s="327"/>
      <c r="L135" s="328"/>
      <c r="M135" s="194"/>
      <c r="N135" s="191" t="s">
        <v>475</v>
      </c>
      <c r="O135" s="122"/>
      <c r="P135" s="143"/>
      <c r="Q135" s="143"/>
      <c r="R135" s="143"/>
      <c r="S135" s="242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162"/>
      <c r="AH135" s="238">
        <f t="shared" si="2"/>
        <v>0</v>
      </c>
      <c r="AI135" s="176"/>
      <c r="AJ135" s="160"/>
    </row>
    <row r="136" spans="2:36" ht="16.5" customHeight="1">
      <c r="B136" s="316"/>
      <c r="C136" s="272"/>
      <c r="D136" s="272"/>
      <c r="E136" s="273"/>
      <c r="F136" s="74"/>
      <c r="G136" s="323" t="s">
        <v>231</v>
      </c>
      <c r="H136" s="324"/>
      <c r="I136" s="324"/>
      <c r="J136" s="324"/>
      <c r="K136" s="324"/>
      <c r="L136" s="325"/>
      <c r="M136" s="194"/>
      <c r="N136" s="192" t="s">
        <v>476</v>
      </c>
      <c r="O136" s="122"/>
      <c r="P136" s="143"/>
      <c r="Q136" s="143"/>
      <c r="R136" s="143"/>
      <c r="S136" s="242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162"/>
      <c r="AH136" s="238">
        <f t="shared" si="2"/>
        <v>0</v>
      </c>
      <c r="AI136" s="176"/>
      <c r="AJ136" s="160"/>
    </row>
    <row r="137" spans="2:36" ht="16.5" customHeight="1">
      <c r="B137" s="316"/>
      <c r="C137" s="67" t="s">
        <v>3</v>
      </c>
      <c r="D137" s="67" t="s">
        <v>4</v>
      </c>
      <c r="E137" s="273"/>
      <c r="F137" s="163"/>
      <c r="G137" s="68" t="s">
        <v>2</v>
      </c>
      <c r="H137" s="69" t="s">
        <v>5</v>
      </c>
      <c r="I137" s="69" t="s">
        <v>6</v>
      </c>
      <c r="J137" s="69" t="s">
        <v>7</v>
      </c>
      <c r="K137" s="69" t="s">
        <v>8</v>
      </c>
      <c r="L137" s="69" t="s">
        <v>9</v>
      </c>
      <c r="M137" s="194"/>
      <c r="N137" s="193" t="s">
        <v>477</v>
      </c>
      <c r="O137" s="122"/>
      <c r="P137" s="143"/>
      <c r="Q137" s="143"/>
      <c r="R137" s="143"/>
      <c r="S137" s="242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162"/>
      <c r="AH137" s="238">
        <f t="shared" si="2"/>
        <v>0</v>
      </c>
      <c r="AI137" s="176"/>
      <c r="AJ137" s="160"/>
    </row>
    <row r="138" spans="2:36" ht="16.5" customHeight="1">
      <c r="B138" s="175">
        <v>82</v>
      </c>
      <c r="C138" s="121" t="s">
        <v>362</v>
      </c>
      <c r="D138" s="35" t="s">
        <v>28</v>
      </c>
      <c r="E138" s="64" t="s">
        <v>363</v>
      </c>
      <c r="F138" s="152"/>
      <c r="G138" s="29">
        <v>1</v>
      </c>
      <c r="H138" s="36"/>
      <c r="I138" s="36"/>
      <c r="J138" s="36"/>
      <c r="K138" s="37">
        <v>1</v>
      </c>
      <c r="L138" s="37"/>
      <c r="M138" s="194"/>
      <c r="N138" s="176"/>
      <c r="O138" s="122"/>
      <c r="P138" s="143"/>
      <c r="Q138" s="143"/>
      <c r="R138" s="143"/>
      <c r="S138" s="247">
        <v>0</v>
      </c>
      <c r="T138" s="248">
        <v>0</v>
      </c>
      <c r="U138" s="248">
        <v>0</v>
      </c>
      <c r="V138" s="248">
        <v>0</v>
      </c>
      <c r="W138" s="248">
        <v>0</v>
      </c>
      <c r="X138" s="248">
        <v>0</v>
      </c>
      <c r="Y138" s="248">
        <v>0</v>
      </c>
      <c r="Z138" s="248">
        <v>0</v>
      </c>
      <c r="AA138" s="248">
        <v>0</v>
      </c>
      <c r="AB138" s="248">
        <v>0</v>
      </c>
      <c r="AC138" s="248">
        <v>0</v>
      </c>
      <c r="AD138" s="248">
        <v>0</v>
      </c>
      <c r="AE138" s="248">
        <v>0</v>
      </c>
      <c r="AF138" s="248">
        <v>0</v>
      </c>
      <c r="AG138" s="162"/>
      <c r="AH138" s="238">
        <f t="shared" si="2"/>
        <v>0</v>
      </c>
      <c r="AI138" s="176"/>
      <c r="AJ138" s="160"/>
    </row>
    <row r="139" spans="2:36" ht="16.5" customHeight="1" thickBot="1">
      <c r="B139" s="198">
        <v>83</v>
      </c>
      <c r="C139" s="123" t="s">
        <v>362</v>
      </c>
      <c r="D139" s="199" t="s">
        <v>28</v>
      </c>
      <c r="E139" s="115" t="s">
        <v>363</v>
      </c>
      <c r="F139" s="156"/>
      <c r="G139" s="116">
        <v>1</v>
      </c>
      <c r="H139" s="117"/>
      <c r="I139" s="117"/>
      <c r="J139" s="117"/>
      <c r="K139" s="118">
        <v>1</v>
      </c>
      <c r="L139" s="118"/>
      <c r="M139" s="201"/>
      <c r="N139" s="202"/>
      <c r="O139" s="122"/>
      <c r="P139" s="143"/>
      <c r="Q139" s="143"/>
      <c r="R139" s="143"/>
      <c r="S139" s="263">
        <v>0</v>
      </c>
      <c r="T139" s="264">
        <v>0</v>
      </c>
      <c r="U139" s="264">
        <v>0</v>
      </c>
      <c r="V139" s="264">
        <v>0</v>
      </c>
      <c r="W139" s="264">
        <v>0</v>
      </c>
      <c r="X139" s="264">
        <v>0</v>
      </c>
      <c r="Y139" s="264">
        <v>0</v>
      </c>
      <c r="Z139" s="264">
        <v>0</v>
      </c>
      <c r="AA139" s="264">
        <v>0</v>
      </c>
      <c r="AB139" s="264">
        <v>0</v>
      </c>
      <c r="AC139" s="264">
        <v>0</v>
      </c>
      <c r="AD139" s="264">
        <v>0</v>
      </c>
      <c r="AE139" s="264">
        <v>0</v>
      </c>
      <c r="AF139" s="264">
        <v>0</v>
      </c>
      <c r="AG139" s="265"/>
      <c r="AH139" s="254">
        <f t="shared" si="2"/>
        <v>0</v>
      </c>
      <c r="AI139" s="202"/>
      <c r="AJ139" s="160"/>
    </row>
    <row r="140" spans="2:36" ht="16.5" customHeight="1">
      <c r="B140" s="203"/>
      <c r="C140" s="204" t="s">
        <v>392</v>
      </c>
      <c r="D140" s="215"/>
      <c r="E140" s="206"/>
      <c r="F140" s="207"/>
      <c r="G140" s="208"/>
      <c r="H140" s="209"/>
      <c r="I140" s="209"/>
      <c r="J140" s="209"/>
      <c r="K140" s="210"/>
      <c r="L140" s="210"/>
      <c r="M140" s="211"/>
      <c r="N140" s="212"/>
      <c r="O140" s="122"/>
      <c r="P140" s="143"/>
      <c r="Q140" s="143"/>
      <c r="R140" s="143"/>
      <c r="S140" s="256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8"/>
      <c r="AH140" s="259">
        <f t="shared" si="2"/>
        <v>0</v>
      </c>
      <c r="AI140" s="260"/>
      <c r="AJ140" s="160"/>
    </row>
    <row r="141" spans="2:36" ht="16.5" customHeight="1">
      <c r="B141" s="175">
        <v>84</v>
      </c>
      <c r="C141" s="121" t="s">
        <v>350</v>
      </c>
      <c r="D141" s="147" t="s">
        <v>431</v>
      </c>
      <c r="E141" s="64" t="s">
        <v>324</v>
      </c>
      <c r="F141" s="152"/>
      <c r="G141" s="29">
        <v>1</v>
      </c>
      <c r="H141" s="36"/>
      <c r="I141" s="36"/>
      <c r="J141" s="36"/>
      <c r="K141" s="37"/>
      <c r="L141" s="37">
        <v>1</v>
      </c>
      <c r="M141" s="194"/>
      <c r="N141" s="176" t="s">
        <v>455</v>
      </c>
      <c r="O141" s="122"/>
      <c r="P141" s="143"/>
      <c r="Q141" s="143"/>
      <c r="R141" s="143"/>
      <c r="S141" s="247">
        <v>0</v>
      </c>
      <c r="T141" s="248">
        <v>0</v>
      </c>
      <c r="U141" s="248">
        <v>0</v>
      </c>
      <c r="V141" s="248">
        <v>0</v>
      </c>
      <c r="W141" s="248">
        <v>0</v>
      </c>
      <c r="X141" s="248">
        <v>0</v>
      </c>
      <c r="Y141" s="248">
        <v>0</v>
      </c>
      <c r="Z141" s="248">
        <v>0</v>
      </c>
      <c r="AA141" s="248">
        <v>0</v>
      </c>
      <c r="AB141" s="248">
        <v>0</v>
      </c>
      <c r="AC141" s="248">
        <v>0</v>
      </c>
      <c r="AD141" s="248">
        <v>0</v>
      </c>
      <c r="AE141" s="248">
        <v>0</v>
      </c>
      <c r="AF141" s="248">
        <v>0</v>
      </c>
      <c r="AG141" s="237">
        <f>SUM(S141:AF141)</f>
        <v>0</v>
      </c>
      <c r="AH141" s="238">
        <f aca="true" t="shared" si="4" ref="AH141:AH177">AI141-AG141</f>
        <v>0</v>
      </c>
      <c r="AI141" s="176"/>
      <c r="AJ141" s="160"/>
    </row>
    <row r="142" spans="2:36" ht="16.5" customHeight="1">
      <c r="B142" s="175">
        <v>85</v>
      </c>
      <c r="C142" s="125" t="s">
        <v>23</v>
      </c>
      <c r="D142" s="35" t="s">
        <v>28</v>
      </c>
      <c r="E142" s="64" t="s">
        <v>406</v>
      </c>
      <c r="F142" s="152"/>
      <c r="G142" s="29">
        <v>1</v>
      </c>
      <c r="H142" s="36"/>
      <c r="I142" s="36"/>
      <c r="J142" s="36"/>
      <c r="K142" s="37">
        <v>1</v>
      </c>
      <c r="L142" s="37"/>
      <c r="M142" s="194"/>
      <c r="N142" s="176"/>
      <c r="O142" s="122"/>
      <c r="P142" s="143"/>
      <c r="Q142" s="143"/>
      <c r="R142" s="143"/>
      <c r="S142" s="247">
        <v>0</v>
      </c>
      <c r="T142" s="248">
        <v>0</v>
      </c>
      <c r="U142" s="248">
        <v>0</v>
      </c>
      <c r="V142" s="248">
        <v>0</v>
      </c>
      <c r="W142" s="248">
        <v>0</v>
      </c>
      <c r="X142" s="248">
        <v>0</v>
      </c>
      <c r="Y142" s="248">
        <v>0</v>
      </c>
      <c r="Z142" s="248">
        <v>0</v>
      </c>
      <c r="AA142" s="248">
        <v>0</v>
      </c>
      <c r="AB142" s="248">
        <v>0</v>
      </c>
      <c r="AC142" s="248">
        <v>0</v>
      </c>
      <c r="AD142" s="248">
        <v>0</v>
      </c>
      <c r="AE142" s="248">
        <v>0</v>
      </c>
      <c r="AF142" s="248">
        <v>0</v>
      </c>
      <c r="AG142" s="237">
        <f>SUM(S142:AF142)</f>
        <v>0</v>
      </c>
      <c r="AH142" s="238">
        <f t="shared" si="4"/>
        <v>0</v>
      </c>
      <c r="AI142" s="176"/>
      <c r="AJ142" s="160"/>
    </row>
    <row r="143" spans="2:36" ht="16.5" customHeight="1">
      <c r="B143" s="175">
        <v>86</v>
      </c>
      <c r="C143" s="121" t="s">
        <v>364</v>
      </c>
      <c r="D143" s="147" t="s">
        <v>438</v>
      </c>
      <c r="E143" s="64" t="s">
        <v>94</v>
      </c>
      <c r="F143" s="152" t="s">
        <v>469</v>
      </c>
      <c r="G143" s="29">
        <v>1</v>
      </c>
      <c r="H143" s="36"/>
      <c r="I143" s="36">
        <v>1</v>
      </c>
      <c r="J143" s="36"/>
      <c r="K143" s="37"/>
      <c r="L143" s="37"/>
      <c r="M143" s="194"/>
      <c r="N143" s="176" t="s">
        <v>409</v>
      </c>
      <c r="O143" s="122"/>
      <c r="P143" s="143"/>
      <c r="Q143" s="143"/>
      <c r="R143" s="143"/>
      <c r="S143" s="236">
        <v>50</v>
      </c>
      <c r="T143" s="237">
        <v>23.03</v>
      </c>
      <c r="U143" s="237">
        <v>0</v>
      </c>
      <c r="V143" s="237">
        <v>2.5</v>
      </c>
      <c r="W143" s="237">
        <v>3</v>
      </c>
      <c r="X143" s="237">
        <v>5</v>
      </c>
      <c r="Y143" s="237">
        <v>9.32</v>
      </c>
      <c r="Z143" s="237">
        <v>30</v>
      </c>
      <c r="AA143" s="237">
        <v>59.65</v>
      </c>
      <c r="AB143" s="237">
        <v>175</v>
      </c>
      <c r="AC143" s="237">
        <v>41.3</v>
      </c>
      <c r="AD143" s="237">
        <v>55.41</v>
      </c>
      <c r="AE143" s="237">
        <v>64.27</v>
      </c>
      <c r="AF143" s="237">
        <v>74.56</v>
      </c>
      <c r="AG143" s="237">
        <f>SUM(S143:AF143)</f>
        <v>593.04</v>
      </c>
      <c r="AH143" s="238">
        <f t="shared" si="4"/>
        <v>256.96000000000004</v>
      </c>
      <c r="AI143" s="239">
        <v>850</v>
      </c>
      <c r="AJ143" s="144"/>
    </row>
    <row r="144" spans="2:36" ht="16.5" customHeight="1">
      <c r="B144" s="175">
        <v>87</v>
      </c>
      <c r="C144" s="121" t="s">
        <v>364</v>
      </c>
      <c r="D144" s="147" t="s">
        <v>438</v>
      </c>
      <c r="E144" s="64" t="s">
        <v>94</v>
      </c>
      <c r="F144" s="152"/>
      <c r="G144" s="29">
        <v>1</v>
      </c>
      <c r="H144" s="36"/>
      <c r="I144" s="36"/>
      <c r="J144" s="36"/>
      <c r="K144" s="37">
        <v>1</v>
      </c>
      <c r="L144" s="37"/>
      <c r="M144" s="194"/>
      <c r="N144" s="176"/>
      <c r="O144" s="122"/>
      <c r="P144" s="143"/>
      <c r="Q144" s="143"/>
      <c r="R144" s="143"/>
      <c r="S144" s="247">
        <v>0</v>
      </c>
      <c r="T144" s="248">
        <v>0</v>
      </c>
      <c r="U144" s="248">
        <v>0</v>
      </c>
      <c r="V144" s="248">
        <v>0</v>
      </c>
      <c r="W144" s="248">
        <v>0</v>
      </c>
      <c r="X144" s="248">
        <v>0</v>
      </c>
      <c r="Y144" s="248">
        <v>0</v>
      </c>
      <c r="Z144" s="248">
        <v>0</v>
      </c>
      <c r="AA144" s="248">
        <v>0</v>
      </c>
      <c r="AB144" s="248">
        <v>0</v>
      </c>
      <c r="AC144" s="248">
        <v>0</v>
      </c>
      <c r="AD144" s="248">
        <v>0</v>
      </c>
      <c r="AE144" s="248">
        <v>0</v>
      </c>
      <c r="AF144" s="248">
        <v>0</v>
      </c>
      <c r="AG144" s="237">
        <f>SUM(S144:AF144)</f>
        <v>0</v>
      </c>
      <c r="AH144" s="238">
        <f t="shared" si="4"/>
        <v>0</v>
      </c>
      <c r="AI144" s="176"/>
      <c r="AJ144" s="160"/>
    </row>
    <row r="145" spans="2:36" ht="16.5" customHeight="1">
      <c r="B145" s="175">
        <v>88</v>
      </c>
      <c r="C145" s="121" t="s">
        <v>364</v>
      </c>
      <c r="D145" s="147" t="s">
        <v>438</v>
      </c>
      <c r="E145" s="64" t="s">
        <v>94</v>
      </c>
      <c r="F145" s="152"/>
      <c r="G145" s="29">
        <v>1</v>
      </c>
      <c r="H145" s="36"/>
      <c r="I145" s="36"/>
      <c r="J145" s="36"/>
      <c r="K145" s="37">
        <v>1</v>
      </c>
      <c r="L145" s="37"/>
      <c r="M145" s="194"/>
      <c r="N145" s="176"/>
      <c r="O145" s="122"/>
      <c r="P145" s="143"/>
      <c r="Q145" s="143"/>
      <c r="R145" s="143"/>
      <c r="S145" s="247">
        <v>0</v>
      </c>
      <c r="T145" s="248">
        <v>0</v>
      </c>
      <c r="U145" s="248">
        <v>0</v>
      </c>
      <c r="V145" s="248">
        <v>0</v>
      </c>
      <c r="W145" s="248">
        <v>0</v>
      </c>
      <c r="X145" s="248">
        <v>0</v>
      </c>
      <c r="Y145" s="248">
        <v>0</v>
      </c>
      <c r="Z145" s="248">
        <v>0</v>
      </c>
      <c r="AA145" s="248">
        <v>0</v>
      </c>
      <c r="AB145" s="248">
        <v>0</v>
      </c>
      <c r="AC145" s="248">
        <v>0</v>
      </c>
      <c r="AD145" s="248">
        <v>0</v>
      </c>
      <c r="AE145" s="248">
        <v>0</v>
      </c>
      <c r="AF145" s="248">
        <v>0</v>
      </c>
      <c r="AG145" s="237">
        <f>SUM(S145:AF145)</f>
        <v>0</v>
      </c>
      <c r="AH145" s="238">
        <f t="shared" si="4"/>
        <v>0</v>
      </c>
      <c r="AI145" s="176"/>
      <c r="AJ145" s="160"/>
    </row>
    <row r="146" spans="2:36" ht="16.5" customHeight="1">
      <c r="B146" s="172"/>
      <c r="C146" s="216" t="s">
        <v>393</v>
      </c>
      <c r="D146" s="217"/>
      <c r="E146" s="65"/>
      <c r="F146" s="66"/>
      <c r="G146" s="6"/>
      <c r="H146" s="27"/>
      <c r="I146" s="27"/>
      <c r="J146" s="27"/>
      <c r="K146" s="28"/>
      <c r="L146" s="28"/>
      <c r="M146" s="194"/>
      <c r="N146" s="174"/>
      <c r="O146" s="122"/>
      <c r="P146" s="143"/>
      <c r="Q146" s="143"/>
      <c r="R146" s="143"/>
      <c r="S146" s="242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162"/>
      <c r="AH146" s="238">
        <f t="shared" si="4"/>
        <v>0</v>
      </c>
      <c r="AI146" s="176"/>
      <c r="AJ146" s="160"/>
    </row>
    <row r="147" spans="2:36" ht="16.5" customHeight="1">
      <c r="B147" s="175">
        <v>89</v>
      </c>
      <c r="C147" s="121" t="s">
        <v>352</v>
      </c>
      <c r="D147" s="147" t="s">
        <v>430</v>
      </c>
      <c r="E147" s="64" t="s">
        <v>97</v>
      </c>
      <c r="F147" s="152"/>
      <c r="G147" s="29">
        <v>1</v>
      </c>
      <c r="H147" s="36"/>
      <c r="I147" s="36"/>
      <c r="J147" s="36"/>
      <c r="K147" s="37"/>
      <c r="L147" s="37">
        <v>1</v>
      </c>
      <c r="M147" s="194"/>
      <c r="N147" s="176" t="s">
        <v>416</v>
      </c>
      <c r="O147" s="122"/>
      <c r="P147" s="150"/>
      <c r="Q147" s="150">
        <v>3</v>
      </c>
      <c r="R147" s="151"/>
      <c r="S147" s="236">
        <v>50</v>
      </c>
      <c r="T147" s="237">
        <v>32</v>
      </c>
      <c r="U147" s="237">
        <v>155.36</v>
      </c>
      <c r="V147" s="237">
        <v>2.5</v>
      </c>
      <c r="W147" s="237">
        <v>3</v>
      </c>
      <c r="X147" s="237">
        <v>5</v>
      </c>
      <c r="Y147" s="237">
        <v>14.02</v>
      </c>
      <c r="Z147" s="237">
        <v>80</v>
      </c>
      <c r="AA147" s="237">
        <v>0</v>
      </c>
      <c r="AB147" s="237">
        <v>350</v>
      </c>
      <c r="AC147" s="237">
        <v>67.7</v>
      </c>
      <c r="AD147" s="237">
        <v>90.83</v>
      </c>
      <c r="AE147" s="237">
        <v>105.37</v>
      </c>
      <c r="AF147" s="237">
        <v>122.22</v>
      </c>
      <c r="AG147" s="237">
        <f>SUM(S147:AF147)</f>
        <v>1078</v>
      </c>
      <c r="AH147" s="238">
        <f t="shared" si="4"/>
        <v>1122</v>
      </c>
      <c r="AI147" s="246">
        <v>2200</v>
      </c>
      <c r="AJ147" s="144"/>
    </row>
    <row r="148" spans="2:36" ht="16.5" customHeight="1">
      <c r="B148" s="175">
        <v>90</v>
      </c>
      <c r="C148" s="121" t="s">
        <v>319</v>
      </c>
      <c r="D148" s="147" t="s">
        <v>432</v>
      </c>
      <c r="E148" s="64" t="s">
        <v>366</v>
      </c>
      <c r="F148" s="152"/>
      <c r="G148" s="29">
        <v>1</v>
      </c>
      <c r="H148" s="36"/>
      <c r="I148" s="36"/>
      <c r="J148" s="36"/>
      <c r="K148" s="37">
        <v>1</v>
      </c>
      <c r="L148" s="37"/>
      <c r="M148" s="194"/>
      <c r="N148" s="176"/>
      <c r="O148" s="122"/>
      <c r="P148" s="143"/>
      <c r="Q148" s="143"/>
      <c r="R148" s="143"/>
      <c r="S148" s="242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162"/>
      <c r="AH148" s="238">
        <f t="shared" si="4"/>
        <v>0</v>
      </c>
      <c r="AI148" s="176"/>
      <c r="AJ148" s="160"/>
    </row>
    <row r="149" spans="2:36" ht="16.5" customHeight="1">
      <c r="B149" s="172"/>
      <c r="C149" s="183" t="s">
        <v>394</v>
      </c>
      <c r="D149" s="182"/>
      <c r="E149" s="65"/>
      <c r="F149" s="66"/>
      <c r="G149" s="6"/>
      <c r="H149" s="27"/>
      <c r="I149" s="27"/>
      <c r="J149" s="27"/>
      <c r="K149" s="28"/>
      <c r="L149" s="28"/>
      <c r="M149" s="194"/>
      <c r="N149" s="176"/>
      <c r="O149" s="122"/>
      <c r="P149" s="143"/>
      <c r="Q149" s="143"/>
      <c r="R149" s="143"/>
      <c r="S149" s="242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162"/>
      <c r="AH149" s="238">
        <f t="shared" si="4"/>
        <v>0</v>
      </c>
      <c r="AI149" s="176"/>
      <c r="AJ149" s="160"/>
    </row>
    <row r="150" spans="2:36" ht="16.5" customHeight="1">
      <c r="B150" s="175">
        <v>91</v>
      </c>
      <c r="C150" s="121" t="s">
        <v>350</v>
      </c>
      <c r="D150" s="147"/>
      <c r="E150" s="64" t="s">
        <v>324</v>
      </c>
      <c r="F150" s="154"/>
      <c r="G150" s="29">
        <v>1</v>
      </c>
      <c r="H150" s="36"/>
      <c r="I150" s="36"/>
      <c r="J150" s="36"/>
      <c r="K150" s="37"/>
      <c r="L150" s="37">
        <v>1</v>
      </c>
      <c r="M150" s="194"/>
      <c r="N150" s="176" t="s">
        <v>455</v>
      </c>
      <c r="O150" s="122"/>
      <c r="P150" s="143"/>
      <c r="Q150" s="143"/>
      <c r="R150" s="143"/>
      <c r="S150" s="247">
        <v>0</v>
      </c>
      <c r="T150" s="248">
        <v>0</v>
      </c>
      <c r="U150" s="248">
        <v>0</v>
      </c>
      <c r="V150" s="248">
        <v>0</v>
      </c>
      <c r="W150" s="248">
        <v>0</v>
      </c>
      <c r="X150" s="248">
        <v>0</v>
      </c>
      <c r="Y150" s="248">
        <v>0</v>
      </c>
      <c r="Z150" s="248">
        <v>0</v>
      </c>
      <c r="AA150" s="248">
        <v>0</v>
      </c>
      <c r="AB150" s="248">
        <v>0</v>
      </c>
      <c r="AC150" s="248">
        <v>0</v>
      </c>
      <c r="AD150" s="248">
        <v>0</v>
      </c>
      <c r="AE150" s="248">
        <v>0</v>
      </c>
      <c r="AF150" s="248">
        <v>0</v>
      </c>
      <c r="AG150" s="237">
        <f>SUM(S150:AF150)</f>
        <v>0</v>
      </c>
      <c r="AH150" s="238">
        <f t="shared" si="4"/>
        <v>0</v>
      </c>
      <c r="AI150" s="176"/>
      <c r="AJ150" s="160"/>
    </row>
    <row r="151" spans="2:36" ht="16.5" customHeight="1">
      <c r="B151" s="175">
        <v>92</v>
      </c>
      <c r="C151" s="125" t="s">
        <v>23</v>
      </c>
      <c r="D151" s="35" t="s">
        <v>28</v>
      </c>
      <c r="E151" s="64" t="s">
        <v>406</v>
      </c>
      <c r="F151" s="154"/>
      <c r="G151" s="29">
        <v>1</v>
      </c>
      <c r="H151" s="36"/>
      <c r="I151" s="36"/>
      <c r="J151" s="36"/>
      <c r="K151" s="37">
        <v>1</v>
      </c>
      <c r="L151" s="37"/>
      <c r="M151" s="194"/>
      <c r="N151" s="176" t="s">
        <v>450</v>
      </c>
      <c r="O151" s="122"/>
      <c r="P151" s="143"/>
      <c r="Q151" s="143"/>
      <c r="R151" s="143"/>
      <c r="S151" s="236">
        <v>50</v>
      </c>
      <c r="T151" s="237">
        <v>23.52</v>
      </c>
      <c r="U151" s="237">
        <v>0</v>
      </c>
      <c r="V151" s="237">
        <v>2.5</v>
      </c>
      <c r="W151" s="237">
        <v>3</v>
      </c>
      <c r="X151" s="237">
        <v>5</v>
      </c>
      <c r="Y151" s="237">
        <v>9.47</v>
      </c>
      <c r="Z151" s="237">
        <v>30</v>
      </c>
      <c r="AA151" s="237">
        <v>69</v>
      </c>
      <c r="AB151" s="237">
        <v>180</v>
      </c>
      <c r="AC151" s="237">
        <v>43.33</v>
      </c>
      <c r="AD151" s="237">
        <v>58.13</v>
      </c>
      <c r="AE151" s="237">
        <v>67.43</v>
      </c>
      <c r="AF151" s="237">
        <v>78.22</v>
      </c>
      <c r="AG151" s="237">
        <f>SUM(S151:AF151)</f>
        <v>619.6</v>
      </c>
      <c r="AH151" s="238">
        <f t="shared" si="4"/>
        <v>580.4</v>
      </c>
      <c r="AI151" s="176">
        <v>1200</v>
      </c>
      <c r="AJ151" s="160"/>
    </row>
    <row r="152" spans="2:36" ht="16.5" customHeight="1">
      <c r="B152" s="172"/>
      <c r="C152" s="183" t="s">
        <v>395</v>
      </c>
      <c r="D152" s="182"/>
      <c r="E152" s="65"/>
      <c r="F152" s="155"/>
      <c r="G152" s="6"/>
      <c r="H152" s="27"/>
      <c r="I152" s="27"/>
      <c r="J152" s="27"/>
      <c r="K152" s="28"/>
      <c r="L152" s="28"/>
      <c r="M152" s="194"/>
      <c r="N152" s="174"/>
      <c r="O152" s="122"/>
      <c r="P152" s="143"/>
      <c r="Q152" s="143"/>
      <c r="R152" s="143"/>
      <c r="S152" s="242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162"/>
      <c r="AH152" s="238">
        <f t="shared" si="4"/>
        <v>0</v>
      </c>
      <c r="AI152" s="176"/>
      <c r="AJ152" s="160"/>
    </row>
    <row r="153" spans="2:36" ht="16.5" customHeight="1">
      <c r="B153" s="172"/>
      <c r="C153" s="183" t="s">
        <v>367</v>
      </c>
      <c r="D153" s="182"/>
      <c r="E153" s="65"/>
      <c r="F153" s="155"/>
      <c r="G153" s="6"/>
      <c r="H153" s="27"/>
      <c r="I153" s="27"/>
      <c r="J153" s="27"/>
      <c r="K153" s="28"/>
      <c r="L153" s="28"/>
      <c r="M153" s="194"/>
      <c r="N153" s="174"/>
      <c r="O153" s="122"/>
      <c r="P153" s="143"/>
      <c r="Q153" s="143"/>
      <c r="R153" s="143"/>
      <c r="S153" s="242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162"/>
      <c r="AH153" s="238">
        <f t="shared" si="4"/>
        <v>0</v>
      </c>
      <c r="AI153" s="176"/>
      <c r="AJ153" s="160"/>
    </row>
    <row r="154" spans="2:36" ht="16.5" customHeight="1">
      <c r="B154" s="175">
        <v>93</v>
      </c>
      <c r="C154" s="121" t="s">
        <v>350</v>
      </c>
      <c r="D154" s="147" t="s">
        <v>431</v>
      </c>
      <c r="E154" s="64" t="s">
        <v>324</v>
      </c>
      <c r="F154" s="154"/>
      <c r="G154" s="29">
        <v>1</v>
      </c>
      <c r="H154" s="36"/>
      <c r="I154" s="36"/>
      <c r="J154" s="36"/>
      <c r="K154" s="37"/>
      <c r="L154" s="37">
        <v>1</v>
      </c>
      <c r="M154" s="194"/>
      <c r="N154" s="176" t="s">
        <v>455</v>
      </c>
      <c r="O154" s="122"/>
      <c r="P154" s="143"/>
      <c r="Q154" s="143"/>
      <c r="R154" s="143"/>
      <c r="S154" s="247">
        <v>0</v>
      </c>
      <c r="T154" s="248">
        <v>0</v>
      </c>
      <c r="U154" s="248">
        <v>0</v>
      </c>
      <c r="V154" s="248">
        <v>0</v>
      </c>
      <c r="W154" s="248">
        <v>0</v>
      </c>
      <c r="X154" s="248">
        <v>0</v>
      </c>
      <c r="Y154" s="248">
        <v>0</v>
      </c>
      <c r="Z154" s="248">
        <v>0</v>
      </c>
      <c r="AA154" s="248">
        <v>0</v>
      </c>
      <c r="AB154" s="248">
        <v>0</v>
      </c>
      <c r="AC154" s="248">
        <v>0</v>
      </c>
      <c r="AD154" s="248">
        <v>0</v>
      </c>
      <c r="AE154" s="248">
        <v>0</v>
      </c>
      <c r="AF154" s="248">
        <v>0</v>
      </c>
      <c r="AG154" s="237">
        <f>SUM(S154:AF154)</f>
        <v>0</v>
      </c>
      <c r="AH154" s="238">
        <f t="shared" si="4"/>
        <v>0</v>
      </c>
      <c r="AI154" s="176"/>
      <c r="AJ154" s="160"/>
    </row>
    <row r="155" spans="2:36" ht="16.5" customHeight="1">
      <c r="B155" s="175">
        <v>94</v>
      </c>
      <c r="C155" s="125" t="s">
        <v>440</v>
      </c>
      <c r="D155" s="35" t="s">
        <v>28</v>
      </c>
      <c r="E155" s="64" t="s">
        <v>368</v>
      </c>
      <c r="F155" s="154"/>
      <c r="G155" s="29">
        <v>1</v>
      </c>
      <c r="H155" s="36"/>
      <c r="I155" s="36"/>
      <c r="J155" s="36"/>
      <c r="K155" s="37">
        <v>1</v>
      </c>
      <c r="L155" s="37"/>
      <c r="M155" s="194"/>
      <c r="N155" s="176"/>
      <c r="O155" s="122"/>
      <c r="P155" s="143"/>
      <c r="Q155" s="143"/>
      <c r="R155" s="143"/>
      <c r="S155" s="242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162"/>
      <c r="AH155" s="238">
        <f t="shared" si="4"/>
        <v>0</v>
      </c>
      <c r="AI155" s="176"/>
      <c r="AJ155" s="160"/>
    </row>
    <row r="156" spans="2:36" ht="16.5" customHeight="1">
      <c r="B156" s="175">
        <v>95</v>
      </c>
      <c r="C156" s="125" t="s">
        <v>442</v>
      </c>
      <c r="D156" s="147" t="s">
        <v>441</v>
      </c>
      <c r="E156" s="64" t="s">
        <v>369</v>
      </c>
      <c r="F156" s="152" t="s">
        <v>245</v>
      </c>
      <c r="G156" s="29">
        <v>1</v>
      </c>
      <c r="H156" s="36">
        <v>1</v>
      </c>
      <c r="I156" s="36"/>
      <c r="J156" s="36"/>
      <c r="K156" s="37"/>
      <c r="L156" s="37"/>
      <c r="M156" s="194"/>
      <c r="N156" s="176" t="s">
        <v>450</v>
      </c>
      <c r="O156" s="122"/>
      <c r="P156" s="143"/>
      <c r="Q156" s="143"/>
      <c r="R156" s="143"/>
      <c r="S156" s="236">
        <v>50</v>
      </c>
      <c r="T156" s="237">
        <v>23.52</v>
      </c>
      <c r="U156" s="237">
        <v>0</v>
      </c>
      <c r="V156" s="237">
        <v>2.5</v>
      </c>
      <c r="W156" s="237">
        <v>3</v>
      </c>
      <c r="X156" s="237">
        <v>5</v>
      </c>
      <c r="Y156" s="237">
        <v>9.47</v>
      </c>
      <c r="Z156" s="237">
        <v>30</v>
      </c>
      <c r="AA156" s="237">
        <v>69</v>
      </c>
      <c r="AB156" s="237">
        <v>180</v>
      </c>
      <c r="AC156" s="237">
        <v>43.33</v>
      </c>
      <c r="AD156" s="237">
        <v>58.13</v>
      </c>
      <c r="AE156" s="237">
        <v>67.43</v>
      </c>
      <c r="AF156" s="237">
        <v>78.22</v>
      </c>
      <c r="AG156" s="237">
        <f>SUM(S156:AF156)</f>
        <v>619.6</v>
      </c>
      <c r="AH156" s="238">
        <f t="shared" si="4"/>
        <v>580.4</v>
      </c>
      <c r="AI156" s="239">
        <v>1200</v>
      </c>
      <c r="AJ156" s="144"/>
    </row>
    <row r="157" spans="2:36" ht="16.5" customHeight="1">
      <c r="B157" s="172"/>
      <c r="C157" s="183" t="s">
        <v>396</v>
      </c>
      <c r="D157" s="182"/>
      <c r="E157" s="65"/>
      <c r="F157" s="66"/>
      <c r="G157" s="6"/>
      <c r="H157" s="27"/>
      <c r="I157" s="27"/>
      <c r="J157" s="27"/>
      <c r="K157" s="28"/>
      <c r="L157" s="28"/>
      <c r="M157" s="194"/>
      <c r="N157" s="176"/>
      <c r="O157" s="122"/>
      <c r="P157" s="143"/>
      <c r="Q157" s="143"/>
      <c r="R157" s="143"/>
      <c r="S157" s="266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62"/>
      <c r="AH157" s="238">
        <f t="shared" si="4"/>
        <v>0</v>
      </c>
      <c r="AI157" s="176"/>
      <c r="AJ157" s="159"/>
    </row>
    <row r="158" spans="2:36" ht="16.5" customHeight="1">
      <c r="B158" s="175">
        <v>96</v>
      </c>
      <c r="C158" s="121" t="s">
        <v>350</v>
      </c>
      <c r="D158" s="147" t="s">
        <v>431</v>
      </c>
      <c r="E158" s="64" t="s">
        <v>324</v>
      </c>
      <c r="F158" s="152"/>
      <c r="G158" s="29">
        <v>1</v>
      </c>
      <c r="H158" s="36"/>
      <c r="I158" s="36"/>
      <c r="J158" s="36"/>
      <c r="K158" s="37"/>
      <c r="L158" s="37">
        <v>1</v>
      </c>
      <c r="M158" s="194"/>
      <c r="N158" s="176" t="s">
        <v>455</v>
      </c>
      <c r="O158" s="122"/>
      <c r="P158" s="143"/>
      <c r="Q158" s="143"/>
      <c r="R158" s="143"/>
      <c r="S158" s="247">
        <v>0</v>
      </c>
      <c r="T158" s="248">
        <v>0</v>
      </c>
      <c r="U158" s="248">
        <v>0</v>
      </c>
      <c r="V158" s="248">
        <v>0</v>
      </c>
      <c r="W158" s="248">
        <v>0</v>
      </c>
      <c r="X158" s="248">
        <v>0</v>
      </c>
      <c r="Y158" s="248">
        <v>0</v>
      </c>
      <c r="Z158" s="248">
        <v>0</v>
      </c>
      <c r="AA158" s="248">
        <v>0</v>
      </c>
      <c r="AB158" s="248">
        <v>0</v>
      </c>
      <c r="AC158" s="248">
        <v>0</v>
      </c>
      <c r="AD158" s="248">
        <v>0</v>
      </c>
      <c r="AE158" s="248">
        <v>0</v>
      </c>
      <c r="AF158" s="248">
        <v>0</v>
      </c>
      <c r="AG158" s="237">
        <f>SUM(S158:AF158)</f>
        <v>0</v>
      </c>
      <c r="AH158" s="238">
        <f t="shared" si="4"/>
        <v>0</v>
      </c>
      <c r="AI158" s="176"/>
      <c r="AJ158" s="159"/>
    </row>
    <row r="159" spans="2:36" ht="16.5" customHeight="1">
      <c r="B159" s="175">
        <v>97</v>
      </c>
      <c r="C159" s="125" t="s">
        <v>444</v>
      </c>
      <c r="D159" s="147" t="s">
        <v>443</v>
      </c>
      <c r="E159" s="64" t="s">
        <v>370</v>
      </c>
      <c r="F159" s="152"/>
      <c r="G159" s="29">
        <v>1</v>
      </c>
      <c r="H159" s="36"/>
      <c r="I159" s="36"/>
      <c r="J159" s="36"/>
      <c r="K159" s="37">
        <v>1</v>
      </c>
      <c r="L159" s="37"/>
      <c r="M159" s="194"/>
      <c r="N159" s="176"/>
      <c r="O159" s="122"/>
      <c r="P159" s="143"/>
      <c r="Q159" s="143"/>
      <c r="R159" s="143"/>
      <c r="S159" s="247">
        <v>0</v>
      </c>
      <c r="T159" s="248">
        <v>0</v>
      </c>
      <c r="U159" s="248">
        <v>0</v>
      </c>
      <c r="V159" s="248">
        <v>0</v>
      </c>
      <c r="W159" s="248">
        <v>0</v>
      </c>
      <c r="X159" s="248">
        <v>0</v>
      </c>
      <c r="Y159" s="248">
        <v>0</v>
      </c>
      <c r="Z159" s="248">
        <v>0</v>
      </c>
      <c r="AA159" s="248">
        <v>0</v>
      </c>
      <c r="AB159" s="248">
        <v>0</v>
      </c>
      <c r="AC159" s="248">
        <v>0</v>
      </c>
      <c r="AD159" s="248">
        <v>0</v>
      </c>
      <c r="AE159" s="248">
        <v>0</v>
      </c>
      <c r="AF159" s="248">
        <v>0</v>
      </c>
      <c r="AG159" s="237">
        <f>SUM(S159:AF159)</f>
        <v>0</v>
      </c>
      <c r="AH159" s="238">
        <f t="shared" si="4"/>
        <v>0</v>
      </c>
      <c r="AI159" s="176"/>
      <c r="AJ159" s="159"/>
    </row>
    <row r="160" spans="2:36" ht="16.5" customHeight="1">
      <c r="B160" s="175">
        <v>98</v>
      </c>
      <c r="C160" s="125" t="s">
        <v>23</v>
      </c>
      <c r="D160" s="35" t="s">
        <v>28</v>
      </c>
      <c r="E160" s="64" t="s">
        <v>371</v>
      </c>
      <c r="F160" s="152" t="s">
        <v>467</v>
      </c>
      <c r="G160" s="29">
        <v>1</v>
      </c>
      <c r="H160" s="36">
        <v>1</v>
      </c>
      <c r="I160" s="36"/>
      <c r="J160" s="36"/>
      <c r="K160" s="37"/>
      <c r="L160" s="37"/>
      <c r="M160" s="194"/>
      <c r="N160" s="176" t="s">
        <v>450</v>
      </c>
      <c r="O160" s="122"/>
      <c r="P160" s="143"/>
      <c r="Q160" s="143"/>
      <c r="R160" s="143"/>
      <c r="S160" s="236">
        <v>50</v>
      </c>
      <c r="T160" s="237">
        <v>23.52</v>
      </c>
      <c r="U160" s="237">
        <v>0</v>
      </c>
      <c r="V160" s="237">
        <v>2.5</v>
      </c>
      <c r="W160" s="237">
        <v>3</v>
      </c>
      <c r="X160" s="237">
        <v>5</v>
      </c>
      <c r="Y160" s="237">
        <v>9.47</v>
      </c>
      <c r="Z160" s="237">
        <v>30</v>
      </c>
      <c r="AA160" s="237">
        <v>69</v>
      </c>
      <c r="AB160" s="237">
        <v>180</v>
      </c>
      <c r="AC160" s="237">
        <v>43.33</v>
      </c>
      <c r="AD160" s="237">
        <v>58.13</v>
      </c>
      <c r="AE160" s="237">
        <v>67.43</v>
      </c>
      <c r="AF160" s="237">
        <v>78.22</v>
      </c>
      <c r="AG160" s="237">
        <f>SUM(S160:AF160)</f>
        <v>619.6</v>
      </c>
      <c r="AH160" s="238">
        <f t="shared" si="4"/>
        <v>580.4</v>
      </c>
      <c r="AI160" s="239">
        <v>1200</v>
      </c>
      <c r="AJ160" s="159"/>
    </row>
    <row r="161" spans="2:36" ht="16.5" customHeight="1">
      <c r="B161" s="172"/>
      <c r="C161" s="183" t="s">
        <v>397</v>
      </c>
      <c r="D161" s="182"/>
      <c r="E161" s="65"/>
      <c r="F161" s="66"/>
      <c r="G161" s="6"/>
      <c r="H161" s="27"/>
      <c r="I161" s="27"/>
      <c r="J161" s="27"/>
      <c r="K161" s="28"/>
      <c r="L161" s="28"/>
      <c r="M161" s="194"/>
      <c r="N161" s="174"/>
      <c r="O161" s="122"/>
      <c r="P161" s="143"/>
      <c r="Q161" s="143"/>
      <c r="R161" s="143"/>
      <c r="S161" s="266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62"/>
      <c r="AH161" s="238">
        <f t="shared" si="4"/>
        <v>0</v>
      </c>
      <c r="AI161" s="176"/>
      <c r="AJ161" s="159"/>
    </row>
    <row r="162" spans="2:36" ht="16.5" customHeight="1">
      <c r="B162" s="172"/>
      <c r="C162" s="183" t="s">
        <v>372</v>
      </c>
      <c r="D162" s="182"/>
      <c r="E162" s="65"/>
      <c r="F162" s="66"/>
      <c r="G162" s="6"/>
      <c r="H162" s="27"/>
      <c r="I162" s="27"/>
      <c r="J162" s="27"/>
      <c r="K162" s="28"/>
      <c r="L162" s="28"/>
      <c r="M162" s="194"/>
      <c r="N162" s="174"/>
      <c r="O162" s="122"/>
      <c r="P162" s="143"/>
      <c r="Q162" s="143"/>
      <c r="R162" s="143"/>
      <c r="S162" s="266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62"/>
      <c r="AH162" s="238">
        <f t="shared" si="4"/>
        <v>0</v>
      </c>
      <c r="AI162" s="176"/>
      <c r="AJ162" s="159"/>
    </row>
    <row r="163" spans="2:36" ht="16.5" customHeight="1">
      <c r="B163" s="175">
        <v>99</v>
      </c>
      <c r="C163" s="121" t="s">
        <v>350</v>
      </c>
      <c r="D163" s="147" t="s">
        <v>431</v>
      </c>
      <c r="E163" s="64" t="s">
        <v>324</v>
      </c>
      <c r="F163" s="152"/>
      <c r="G163" s="29">
        <v>1</v>
      </c>
      <c r="H163" s="36"/>
      <c r="I163" s="36"/>
      <c r="J163" s="36"/>
      <c r="K163" s="37"/>
      <c r="L163" s="37">
        <v>1</v>
      </c>
      <c r="M163" s="194"/>
      <c r="N163" s="176" t="s">
        <v>455</v>
      </c>
      <c r="O163" s="122"/>
      <c r="P163" s="143"/>
      <c r="Q163" s="143"/>
      <c r="R163" s="143"/>
      <c r="S163" s="247">
        <v>0</v>
      </c>
      <c r="T163" s="248">
        <v>0</v>
      </c>
      <c r="U163" s="248">
        <v>0</v>
      </c>
      <c r="V163" s="248">
        <v>0</v>
      </c>
      <c r="W163" s="248">
        <v>0</v>
      </c>
      <c r="X163" s="248">
        <v>0</v>
      </c>
      <c r="Y163" s="248">
        <v>0</v>
      </c>
      <c r="Z163" s="248">
        <v>0</v>
      </c>
      <c r="AA163" s="248">
        <v>0</v>
      </c>
      <c r="AB163" s="248">
        <v>0</v>
      </c>
      <c r="AC163" s="248">
        <v>0</v>
      </c>
      <c r="AD163" s="248">
        <v>0</v>
      </c>
      <c r="AE163" s="248">
        <v>0</v>
      </c>
      <c r="AF163" s="248">
        <v>0</v>
      </c>
      <c r="AG163" s="237">
        <f>SUM(S163:AF163)</f>
        <v>0</v>
      </c>
      <c r="AH163" s="238">
        <f t="shared" si="4"/>
        <v>0</v>
      </c>
      <c r="AI163" s="176"/>
      <c r="AJ163" s="159"/>
    </row>
    <row r="164" spans="2:36" ht="16.5" customHeight="1">
      <c r="B164" s="175">
        <v>100</v>
      </c>
      <c r="C164" s="121" t="s">
        <v>323</v>
      </c>
      <c r="D164" s="147" t="s">
        <v>415</v>
      </c>
      <c r="E164" s="64" t="s">
        <v>373</v>
      </c>
      <c r="F164" s="152"/>
      <c r="G164" s="29">
        <v>1</v>
      </c>
      <c r="H164" s="36"/>
      <c r="I164" s="36"/>
      <c r="J164" s="36"/>
      <c r="K164" s="37">
        <v>1</v>
      </c>
      <c r="L164" s="37"/>
      <c r="M164" s="194"/>
      <c r="N164" s="176"/>
      <c r="O164" s="122"/>
      <c r="P164" s="143"/>
      <c r="Q164" s="143"/>
      <c r="R164" s="143"/>
      <c r="S164" s="247">
        <v>0</v>
      </c>
      <c r="T164" s="248">
        <v>0</v>
      </c>
      <c r="U164" s="248">
        <v>0</v>
      </c>
      <c r="V164" s="248">
        <v>0</v>
      </c>
      <c r="W164" s="248">
        <v>0</v>
      </c>
      <c r="X164" s="248">
        <v>0</v>
      </c>
      <c r="Y164" s="248">
        <v>0</v>
      </c>
      <c r="Z164" s="248">
        <v>0</v>
      </c>
      <c r="AA164" s="248">
        <v>0</v>
      </c>
      <c r="AB164" s="248">
        <v>0</v>
      </c>
      <c r="AC164" s="248">
        <v>0</v>
      </c>
      <c r="AD164" s="248">
        <v>0</v>
      </c>
      <c r="AE164" s="248">
        <v>0</v>
      </c>
      <c r="AF164" s="248">
        <v>0</v>
      </c>
      <c r="AG164" s="237">
        <f>SUM(S164:AF164)</f>
        <v>0</v>
      </c>
      <c r="AH164" s="238">
        <f t="shared" si="4"/>
        <v>0</v>
      </c>
      <c r="AI164" s="176"/>
      <c r="AJ164" s="159"/>
    </row>
    <row r="165" spans="2:36" ht="16.5" customHeight="1">
      <c r="B165" s="175">
        <v>101</v>
      </c>
      <c r="C165" s="121" t="s">
        <v>221</v>
      </c>
      <c r="D165" s="147" t="s">
        <v>445</v>
      </c>
      <c r="E165" s="64" t="s">
        <v>374</v>
      </c>
      <c r="F165" s="152"/>
      <c r="G165" s="29">
        <v>1</v>
      </c>
      <c r="H165" s="36"/>
      <c r="I165" s="36"/>
      <c r="J165" s="36"/>
      <c r="K165" s="37">
        <v>1</v>
      </c>
      <c r="L165" s="37"/>
      <c r="M165" s="194"/>
      <c r="N165" s="176"/>
      <c r="O165" s="122"/>
      <c r="P165" s="143"/>
      <c r="Q165" s="143"/>
      <c r="R165" s="143"/>
      <c r="S165" s="247">
        <v>0</v>
      </c>
      <c r="T165" s="248">
        <v>0</v>
      </c>
      <c r="U165" s="248">
        <v>0</v>
      </c>
      <c r="V165" s="248">
        <v>0</v>
      </c>
      <c r="W165" s="248">
        <v>0</v>
      </c>
      <c r="X165" s="248">
        <v>0</v>
      </c>
      <c r="Y165" s="248">
        <v>0</v>
      </c>
      <c r="Z165" s="248">
        <v>0</v>
      </c>
      <c r="AA165" s="248">
        <v>0</v>
      </c>
      <c r="AB165" s="248">
        <v>0</v>
      </c>
      <c r="AC165" s="248">
        <v>0</v>
      </c>
      <c r="AD165" s="248">
        <v>0</v>
      </c>
      <c r="AE165" s="248">
        <v>0</v>
      </c>
      <c r="AF165" s="248">
        <v>0</v>
      </c>
      <c r="AG165" s="237">
        <f>SUM(S165:AF165)</f>
        <v>0</v>
      </c>
      <c r="AH165" s="238">
        <f t="shared" si="4"/>
        <v>0</v>
      </c>
      <c r="AI165" s="176"/>
      <c r="AJ165" s="159"/>
    </row>
    <row r="166" spans="2:36" ht="16.5" customHeight="1">
      <c r="B166" s="175">
        <v>102</v>
      </c>
      <c r="C166" s="121" t="s">
        <v>23</v>
      </c>
      <c r="D166" s="35" t="s">
        <v>28</v>
      </c>
      <c r="E166" s="64" t="s">
        <v>375</v>
      </c>
      <c r="F166" s="152"/>
      <c r="G166" s="29">
        <v>1</v>
      </c>
      <c r="H166" s="36"/>
      <c r="I166" s="36"/>
      <c r="J166" s="36"/>
      <c r="K166" s="37">
        <v>1</v>
      </c>
      <c r="L166" s="37"/>
      <c r="M166" s="194"/>
      <c r="N166" s="176"/>
      <c r="O166" s="122"/>
      <c r="P166" s="143"/>
      <c r="Q166" s="143"/>
      <c r="R166" s="143"/>
      <c r="S166" s="247">
        <v>0</v>
      </c>
      <c r="T166" s="248">
        <v>0</v>
      </c>
      <c r="U166" s="248">
        <v>0</v>
      </c>
      <c r="V166" s="248">
        <v>0</v>
      </c>
      <c r="W166" s="248">
        <v>0</v>
      </c>
      <c r="X166" s="248">
        <v>0</v>
      </c>
      <c r="Y166" s="248">
        <v>0</v>
      </c>
      <c r="Z166" s="248">
        <v>0</v>
      </c>
      <c r="AA166" s="248">
        <v>0</v>
      </c>
      <c r="AB166" s="248">
        <v>0</v>
      </c>
      <c r="AC166" s="248">
        <v>0</v>
      </c>
      <c r="AD166" s="248">
        <v>0</v>
      </c>
      <c r="AE166" s="248">
        <v>0</v>
      </c>
      <c r="AF166" s="248">
        <v>0</v>
      </c>
      <c r="AG166" s="237">
        <f>SUM(S166:AF166)</f>
        <v>0</v>
      </c>
      <c r="AH166" s="238">
        <f t="shared" si="4"/>
        <v>0</v>
      </c>
      <c r="AI166" s="176"/>
      <c r="AJ166" s="159"/>
    </row>
    <row r="167" spans="2:36" ht="16.5" customHeight="1">
      <c r="B167" s="175">
        <v>103</v>
      </c>
      <c r="C167" s="125" t="s">
        <v>417</v>
      </c>
      <c r="D167" s="35" t="s">
        <v>418</v>
      </c>
      <c r="E167" s="64" t="s">
        <v>191</v>
      </c>
      <c r="F167" s="152" t="s">
        <v>464</v>
      </c>
      <c r="G167" s="29">
        <v>1</v>
      </c>
      <c r="H167" s="36">
        <v>1</v>
      </c>
      <c r="I167" s="36"/>
      <c r="J167" s="36"/>
      <c r="K167" s="37"/>
      <c r="L167" s="37"/>
      <c r="M167" s="194"/>
      <c r="N167" s="176" t="s">
        <v>409</v>
      </c>
      <c r="O167" s="122"/>
      <c r="P167" s="143"/>
      <c r="Q167" s="143"/>
      <c r="R167" s="143"/>
      <c r="S167" s="236">
        <v>50</v>
      </c>
      <c r="T167" s="237">
        <v>23.03</v>
      </c>
      <c r="U167" s="237">
        <v>0</v>
      </c>
      <c r="V167" s="237">
        <v>2.5</v>
      </c>
      <c r="W167" s="237">
        <v>3</v>
      </c>
      <c r="X167" s="237">
        <v>5</v>
      </c>
      <c r="Y167" s="237">
        <v>9.32</v>
      </c>
      <c r="Z167" s="237">
        <v>30</v>
      </c>
      <c r="AA167" s="237">
        <v>59.65</v>
      </c>
      <c r="AB167" s="237">
        <v>175</v>
      </c>
      <c r="AC167" s="237">
        <v>41.3</v>
      </c>
      <c r="AD167" s="237">
        <v>55.41</v>
      </c>
      <c r="AE167" s="237">
        <v>64.27</v>
      </c>
      <c r="AF167" s="237">
        <v>74.56</v>
      </c>
      <c r="AG167" s="237">
        <f>SUM(S167:AF167)</f>
        <v>593.04</v>
      </c>
      <c r="AH167" s="238">
        <f t="shared" si="4"/>
        <v>256.96000000000004</v>
      </c>
      <c r="AI167" s="239">
        <v>850</v>
      </c>
      <c r="AJ167" s="159"/>
    </row>
    <row r="168" spans="2:36" ht="16.5" customHeight="1">
      <c r="B168" s="172"/>
      <c r="C168" s="181" t="s">
        <v>398</v>
      </c>
      <c r="D168" s="182"/>
      <c r="E168" s="65"/>
      <c r="F168" s="66"/>
      <c r="G168" s="6"/>
      <c r="H168" s="27"/>
      <c r="I168" s="27"/>
      <c r="J168" s="27"/>
      <c r="K168" s="28"/>
      <c r="L168" s="28"/>
      <c r="M168" s="194"/>
      <c r="N168" s="176"/>
      <c r="O168" s="122"/>
      <c r="P168" s="143"/>
      <c r="Q168" s="143"/>
      <c r="R168" s="143"/>
      <c r="S168" s="266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62"/>
      <c r="AH168" s="238">
        <f t="shared" si="4"/>
        <v>0</v>
      </c>
      <c r="AI168" s="176"/>
      <c r="AJ168" s="159"/>
    </row>
    <row r="169" spans="2:36" ht="16.5" customHeight="1">
      <c r="B169" s="175">
        <v>104</v>
      </c>
      <c r="C169" s="121" t="s">
        <v>350</v>
      </c>
      <c r="D169" s="147" t="s">
        <v>431</v>
      </c>
      <c r="E169" s="64" t="s">
        <v>324</v>
      </c>
      <c r="F169" s="152"/>
      <c r="G169" s="29">
        <v>1</v>
      </c>
      <c r="H169" s="36"/>
      <c r="I169" s="36"/>
      <c r="J169" s="36"/>
      <c r="K169" s="37"/>
      <c r="L169" s="37">
        <v>1</v>
      </c>
      <c r="M169" s="194"/>
      <c r="N169" s="176" t="s">
        <v>455</v>
      </c>
      <c r="O169" s="122"/>
      <c r="P169" s="143"/>
      <c r="Q169" s="143"/>
      <c r="R169" s="143"/>
      <c r="S169" s="247">
        <v>0</v>
      </c>
      <c r="T169" s="248">
        <v>0</v>
      </c>
      <c r="U169" s="248">
        <v>0</v>
      </c>
      <c r="V169" s="248">
        <v>0</v>
      </c>
      <c r="W169" s="248">
        <v>0</v>
      </c>
      <c r="X169" s="248">
        <v>0</v>
      </c>
      <c r="Y169" s="248">
        <v>0</v>
      </c>
      <c r="Z169" s="248">
        <v>0</v>
      </c>
      <c r="AA169" s="248">
        <v>0</v>
      </c>
      <c r="AB169" s="248">
        <v>0</v>
      </c>
      <c r="AC169" s="248">
        <v>0</v>
      </c>
      <c r="AD169" s="248">
        <v>0</v>
      </c>
      <c r="AE169" s="248">
        <v>0</v>
      </c>
      <c r="AF169" s="248">
        <v>0</v>
      </c>
      <c r="AG169" s="237">
        <f>SUM(S169:AF169)</f>
        <v>0</v>
      </c>
      <c r="AH169" s="238">
        <f t="shared" si="4"/>
        <v>0</v>
      </c>
      <c r="AI169" s="176"/>
      <c r="AJ169" s="159"/>
    </row>
    <row r="170" spans="2:36" ht="16.5" customHeight="1">
      <c r="B170" s="175">
        <v>105</v>
      </c>
      <c r="C170" s="121" t="s">
        <v>201</v>
      </c>
      <c r="D170" s="147" t="s">
        <v>17</v>
      </c>
      <c r="E170" s="64" t="s">
        <v>376</v>
      </c>
      <c r="F170" s="152"/>
      <c r="G170" s="29">
        <v>1</v>
      </c>
      <c r="H170" s="36"/>
      <c r="I170" s="36"/>
      <c r="J170" s="36"/>
      <c r="K170" s="37">
        <v>1</v>
      </c>
      <c r="L170" s="37"/>
      <c r="M170" s="194"/>
      <c r="N170" s="176"/>
      <c r="O170" s="122"/>
      <c r="P170" s="143"/>
      <c r="Q170" s="143"/>
      <c r="R170" s="143"/>
      <c r="S170" s="247">
        <v>0</v>
      </c>
      <c r="T170" s="248">
        <v>0</v>
      </c>
      <c r="U170" s="248">
        <v>0</v>
      </c>
      <c r="V170" s="248">
        <v>0</v>
      </c>
      <c r="W170" s="248">
        <v>0</v>
      </c>
      <c r="X170" s="248">
        <v>0</v>
      </c>
      <c r="Y170" s="248">
        <v>0</v>
      </c>
      <c r="Z170" s="248">
        <v>0</v>
      </c>
      <c r="AA170" s="248">
        <v>0</v>
      </c>
      <c r="AB170" s="248">
        <v>0</v>
      </c>
      <c r="AC170" s="248">
        <v>0</v>
      </c>
      <c r="AD170" s="248">
        <v>0</v>
      </c>
      <c r="AE170" s="248">
        <v>0</v>
      </c>
      <c r="AF170" s="248">
        <v>0</v>
      </c>
      <c r="AG170" s="237">
        <f>SUM(S170:AF170)</f>
        <v>0</v>
      </c>
      <c r="AH170" s="238">
        <f t="shared" si="4"/>
        <v>0</v>
      </c>
      <c r="AI170" s="176"/>
      <c r="AJ170" s="159"/>
    </row>
    <row r="171" spans="2:36" ht="16.5" customHeight="1">
      <c r="B171" s="175">
        <v>106</v>
      </c>
      <c r="C171" s="125" t="s">
        <v>23</v>
      </c>
      <c r="D171" s="147" t="s">
        <v>77</v>
      </c>
      <c r="E171" s="64" t="s">
        <v>377</v>
      </c>
      <c r="F171" s="152"/>
      <c r="G171" s="29">
        <v>1</v>
      </c>
      <c r="H171" s="36"/>
      <c r="I171" s="36"/>
      <c r="J171" s="36"/>
      <c r="K171" s="37">
        <v>1</v>
      </c>
      <c r="L171" s="37"/>
      <c r="M171" s="194"/>
      <c r="N171" s="176" t="s">
        <v>450</v>
      </c>
      <c r="O171" s="122"/>
      <c r="P171" s="143"/>
      <c r="Q171" s="143"/>
      <c r="R171" s="143"/>
      <c r="S171" s="236">
        <v>50</v>
      </c>
      <c r="T171" s="237">
        <v>23.52</v>
      </c>
      <c r="U171" s="237">
        <v>0</v>
      </c>
      <c r="V171" s="237">
        <v>2.5</v>
      </c>
      <c r="W171" s="237">
        <v>3</v>
      </c>
      <c r="X171" s="237">
        <v>5</v>
      </c>
      <c r="Y171" s="237">
        <v>9.47</v>
      </c>
      <c r="Z171" s="237">
        <v>30</v>
      </c>
      <c r="AA171" s="237">
        <v>69</v>
      </c>
      <c r="AB171" s="237">
        <v>180</v>
      </c>
      <c r="AC171" s="237">
        <v>43.33</v>
      </c>
      <c r="AD171" s="237">
        <v>58.13</v>
      </c>
      <c r="AE171" s="237">
        <v>67.43</v>
      </c>
      <c r="AF171" s="237">
        <v>78.22</v>
      </c>
      <c r="AG171" s="237">
        <f>SUM(S171:AF171)</f>
        <v>619.6</v>
      </c>
      <c r="AH171" s="238">
        <f t="shared" si="4"/>
        <v>580.4</v>
      </c>
      <c r="AI171" s="239">
        <v>1200</v>
      </c>
      <c r="AJ171" s="159"/>
    </row>
    <row r="172" spans="2:36" ht="16.5" customHeight="1">
      <c r="B172" s="172"/>
      <c r="C172" s="183" t="s">
        <v>399</v>
      </c>
      <c r="D172" s="182"/>
      <c r="E172" s="65"/>
      <c r="F172" s="66"/>
      <c r="G172" s="6"/>
      <c r="H172" s="27"/>
      <c r="I172" s="27"/>
      <c r="J172" s="27"/>
      <c r="K172" s="28"/>
      <c r="L172" s="28"/>
      <c r="M172" s="194"/>
      <c r="N172" s="174"/>
      <c r="O172" s="122"/>
      <c r="P172" s="143"/>
      <c r="Q172" s="143"/>
      <c r="R172" s="143"/>
      <c r="S172" s="247"/>
      <c r="T172" s="248"/>
      <c r="U172" s="248"/>
      <c r="V172" s="248"/>
      <c r="W172" s="248"/>
      <c r="X172" s="248"/>
      <c r="Y172" s="248"/>
      <c r="Z172" s="248"/>
      <c r="AA172" s="248"/>
      <c r="AB172" s="248"/>
      <c r="AC172" s="248"/>
      <c r="AD172" s="248"/>
      <c r="AE172" s="248"/>
      <c r="AF172" s="248"/>
      <c r="AG172" s="162"/>
      <c r="AH172" s="238">
        <f t="shared" si="4"/>
        <v>0</v>
      </c>
      <c r="AI172" s="176"/>
      <c r="AJ172" s="159"/>
    </row>
    <row r="173" spans="2:36" ht="16.5" customHeight="1">
      <c r="B173" s="172"/>
      <c r="C173" s="183" t="s">
        <v>378</v>
      </c>
      <c r="D173" s="182"/>
      <c r="E173" s="65"/>
      <c r="F173" s="66"/>
      <c r="G173" s="6"/>
      <c r="H173" s="27"/>
      <c r="I173" s="27"/>
      <c r="J173" s="27"/>
      <c r="K173" s="28"/>
      <c r="L173" s="28"/>
      <c r="M173" s="194"/>
      <c r="N173" s="174"/>
      <c r="O173" s="122"/>
      <c r="P173" s="143"/>
      <c r="Q173" s="143"/>
      <c r="R173" s="143"/>
      <c r="S173" s="266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62"/>
      <c r="AH173" s="238">
        <f t="shared" si="4"/>
        <v>0</v>
      </c>
      <c r="AI173" s="176"/>
      <c r="AJ173" s="159"/>
    </row>
    <row r="174" spans="2:36" ht="16.5" customHeight="1">
      <c r="B174" s="175">
        <v>107</v>
      </c>
      <c r="C174" s="121" t="s">
        <v>350</v>
      </c>
      <c r="D174" s="147" t="s">
        <v>431</v>
      </c>
      <c r="E174" s="64" t="s">
        <v>324</v>
      </c>
      <c r="F174" s="152"/>
      <c r="G174" s="29">
        <v>1</v>
      </c>
      <c r="H174" s="36"/>
      <c r="I174" s="36"/>
      <c r="J174" s="36"/>
      <c r="K174" s="37"/>
      <c r="L174" s="37">
        <v>1</v>
      </c>
      <c r="M174" s="194"/>
      <c r="N174" s="176" t="s">
        <v>448</v>
      </c>
      <c r="O174" s="122"/>
      <c r="P174" s="143"/>
      <c r="Q174" s="143"/>
      <c r="R174" s="143"/>
      <c r="S174" s="236">
        <v>50</v>
      </c>
      <c r="T174" s="237">
        <v>32</v>
      </c>
      <c r="U174" s="237">
        <v>155.36</v>
      </c>
      <c r="V174" s="237">
        <v>2.5</v>
      </c>
      <c r="W174" s="237">
        <v>3</v>
      </c>
      <c r="X174" s="237">
        <v>5</v>
      </c>
      <c r="Y174" s="237">
        <v>14.02</v>
      </c>
      <c r="Z174" s="237">
        <v>80</v>
      </c>
      <c r="AA174" s="237">
        <v>0</v>
      </c>
      <c r="AB174" s="237">
        <v>350</v>
      </c>
      <c r="AC174" s="237">
        <v>67.7</v>
      </c>
      <c r="AD174" s="237">
        <v>90.83</v>
      </c>
      <c r="AE174" s="237">
        <v>105.37</v>
      </c>
      <c r="AF174" s="237">
        <v>122.22</v>
      </c>
      <c r="AG174" s="237">
        <f>SUM(S174:AF174)</f>
        <v>1078</v>
      </c>
      <c r="AH174" s="238">
        <f t="shared" si="4"/>
        <v>922</v>
      </c>
      <c r="AI174" s="239">
        <v>2000</v>
      </c>
      <c r="AJ174" s="159"/>
    </row>
    <row r="175" spans="2:36" ht="16.5" customHeight="1">
      <c r="B175" s="175">
        <v>108</v>
      </c>
      <c r="C175" s="121" t="s">
        <v>313</v>
      </c>
      <c r="D175" s="147" t="s">
        <v>75</v>
      </c>
      <c r="E175" s="64" t="s">
        <v>380</v>
      </c>
      <c r="F175" s="152"/>
      <c r="G175" s="29">
        <v>1</v>
      </c>
      <c r="H175" s="36"/>
      <c r="I175" s="36"/>
      <c r="J175" s="36"/>
      <c r="K175" s="37">
        <v>1</v>
      </c>
      <c r="L175" s="37"/>
      <c r="M175" s="194"/>
      <c r="N175" s="176"/>
      <c r="O175" s="122"/>
      <c r="P175" s="143"/>
      <c r="Q175" s="143"/>
      <c r="R175" s="143"/>
      <c r="S175" s="247">
        <v>0</v>
      </c>
      <c r="T175" s="248">
        <v>0</v>
      </c>
      <c r="U175" s="248">
        <v>0</v>
      </c>
      <c r="V175" s="248">
        <v>0</v>
      </c>
      <c r="W175" s="248">
        <v>0</v>
      </c>
      <c r="X175" s="248">
        <v>0</v>
      </c>
      <c r="Y175" s="248">
        <v>0</v>
      </c>
      <c r="Z175" s="248">
        <v>0</v>
      </c>
      <c r="AA175" s="248">
        <v>0</v>
      </c>
      <c r="AB175" s="248">
        <v>0</v>
      </c>
      <c r="AC175" s="248">
        <v>0</v>
      </c>
      <c r="AD175" s="248">
        <v>0</v>
      </c>
      <c r="AE175" s="248">
        <v>0</v>
      </c>
      <c r="AF175" s="248">
        <v>0</v>
      </c>
      <c r="AG175" s="237">
        <f>SUM(S175:AF175)</f>
        <v>0</v>
      </c>
      <c r="AH175" s="238">
        <f t="shared" si="4"/>
        <v>0</v>
      </c>
      <c r="AI175" s="176"/>
      <c r="AJ175" s="159"/>
    </row>
    <row r="176" spans="2:36" ht="16.5" customHeight="1">
      <c r="B176" s="175">
        <v>109</v>
      </c>
      <c r="C176" s="121" t="s">
        <v>140</v>
      </c>
      <c r="D176" s="147" t="s">
        <v>446</v>
      </c>
      <c r="E176" s="64" t="s">
        <v>381</v>
      </c>
      <c r="F176" s="152"/>
      <c r="G176" s="29">
        <v>1</v>
      </c>
      <c r="H176" s="36"/>
      <c r="I176" s="36"/>
      <c r="J176" s="36"/>
      <c r="K176" s="37">
        <v>1</v>
      </c>
      <c r="L176" s="37"/>
      <c r="M176" s="194"/>
      <c r="N176" s="176"/>
      <c r="O176" s="122"/>
      <c r="P176" s="143"/>
      <c r="Q176" s="143"/>
      <c r="R176" s="143"/>
      <c r="S176" s="247">
        <v>0</v>
      </c>
      <c r="T176" s="248">
        <v>0</v>
      </c>
      <c r="U176" s="248">
        <v>0</v>
      </c>
      <c r="V176" s="248">
        <v>0</v>
      </c>
      <c r="W176" s="248">
        <v>0</v>
      </c>
      <c r="X176" s="248">
        <v>0</v>
      </c>
      <c r="Y176" s="248">
        <v>0</v>
      </c>
      <c r="Z176" s="248">
        <v>0</v>
      </c>
      <c r="AA176" s="248">
        <v>0</v>
      </c>
      <c r="AB176" s="248">
        <v>0</v>
      </c>
      <c r="AC176" s="248">
        <v>0</v>
      </c>
      <c r="AD176" s="248">
        <v>0</v>
      </c>
      <c r="AE176" s="248">
        <v>0</v>
      </c>
      <c r="AF176" s="248">
        <v>0</v>
      </c>
      <c r="AG176" s="237">
        <f>SUM(S176:AF176)</f>
        <v>0</v>
      </c>
      <c r="AH176" s="238">
        <f t="shared" si="4"/>
        <v>0</v>
      </c>
      <c r="AI176" s="176"/>
      <c r="AJ176" s="159"/>
    </row>
    <row r="177" spans="2:36" ht="16.5" customHeight="1" thickBot="1">
      <c r="B177" s="198">
        <v>110</v>
      </c>
      <c r="C177" s="123" t="s">
        <v>379</v>
      </c>
      <c r="D177" s="149" t="s">
        <v>447</v>
      </c>
      <c r="E177" s="115" t="s">
        <v>382</v>
      </c>
      <c r="F177" s="156"/>
      <c r="G177" s="116">
        <v>1</v>
      </c>
      <c r="H177" s="117"/>
      <c r="I177" s="117"/>
      <c r="J177" s="117"/>
      <c r="K177" s="118">
        <v>1</v>
      </c>
      <c r="L177" s="118"/>
      <c r="M177" s="201"/>
      <c r="N177" s="202"/>
      <c r="O177" s="122"/>
      <c r="P177" s="143"/>
      <c r="Q177" s="143"/>
      <c r="R177" s="143"/>
      <c r="S177" s="263">
        <v>0</v>
      </c>
      <c r="T177" s="264">
        <v>0</v>
      </c>
      <c r="U177" s="264">
        <v>0</v>
      </c>
      <c r="V177" s="264">
        <v>0</v>
      </c>
      <c r="W177" s="264">
        <v>0</v>
      </c>
      <c r="X177" s="264">
        <v>0</v>
      </c>
      <c r="Y177" s="264">
        <v>0</v>
      </c>
      <c r="Z177" s="264">
        <v>0</v>
      </c>
      <c r="AA177" s="264">
        <v>0</v>
      </c>
      <c r="AB177" s="264">
        <v>0</v>
      </c>
      <c r="AC177" s="264">
        <v>0</v>
      </c>
      <c r="AD177" s="264">
        <v>0</v>
      </c>
      <c r="AE177" s="264">
        <v>0</v>
      </c>
      <c r="AF177" s="264">
        <v>0</v>
      </c>
      <c r="AG177" s="253">
        <f>SUM(S177:AF177)</f>
        <v>0</v>
      </c>
      <c r="AH177" s="254">
        <f t="shared" si="4"/>
        <v>0</v>
      </c>
      <c r="AI177" s="202"/>
      <c r="AJ177" s="159"/>
    </row>
    <row r="178" spans="2:36" ht="13.5">
      <c r="B178" s="46"/>
      <c r="C178" s="47"/>
      <c r="D178" s="48"/>
      <c r="E178" s="48"/>
      <c r="F178" s="48"/>
      <c r="G178" s="46"/>
      <c r="H178" s="49"/>
      <c r="I178" s="49"/>
      <c r="J178" s="49"/>
      <c r="K178" s="50"/>
      <c r="L178" s="50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65"/>
      <c r="AI178" s="159"/>
      <c r="AJ178" s="159"/>
    </row>
    <row r="179" spans="2:14" ht="13.5">
      <c r="B179" s="46"/>
      <c r="C179" s="47"/>
      <c r="D179" s="48"/>
      <c r="E179" s="48"/>
      <c r="F179" s="48"/>
      <c r="G179" s="46"/>
      <c r="H179" s="49"/>
      <c r="I179" s="49"/>
      <c r="J179" s="49"/>
      <c r="K179" s="50"/>
      <c r="L179" s="50"/>
      <c r="N179" s="126"/>
    </row>
    <row r="180" spans="2:12" ht="13.5">
      <c r="B180" s="46"/>
      <c r="C180" s="47"/>
      <c r="D180" s="48"/>
      <c r="E180" s="48"/>
      <c r="F180" s="48"/>
      <c r="G180" s="46"/>
      <c r="H180" s="49"/>
      <c r="I180" s="49"/>
      <c r="J180" s="49"/>
      <c r="K180" s="50"/>
      <c r="L180" s="50"/>
    </row>
    <row r="181" spans="2:12" ht="13.5">
      <c r="B181" s="46"/>
      <c r="C181" s="47"/>
      <c r="D181" s="48"/>
      <c r="E181" s="48"/>
      <c r="F181" s="48"/>
      <c r="G181" s="46"/>
      <c r="H181" s="49"/>
      <c r="I181" s="49"/>
      <c r="J181" s="49"/>
      <c r="K181" s="50"/>
      <c r="L181" s="50"/>
    </row>
    <row r="182" spans="2:12" ht="13.5">
      <c r="B182" s="46"/>
      <c r="C182" s="47"/>
      <c r="D182" s="48"/>
      <c r="E182" s="48"/>
      <c r="F182" s="48"/>
      <c r="G182" s="46"/>
      <c r="H182" s="49"/>
      <c r="I182" s="49"/>
      <c r="J182" s="49"/>
      <c r="K182" s="50"/>
      <c r="L182" s="50"/>
    </row>
    <row r="183" spans="2:12" ht="13.5">
      <c r="B183" s="46"/>
      <c r="C183" s="47"/>
      <c r="D183" s="48"/>
      <c r="E183" s="48"/>
      <c r="F183" s="48"/>
      <c r="G183" s="46"/>
      <c r="H183" s="49"/>
      <c r="I183" s="49"/>
      <c r="J183" s="49"/>
      <c r="K183" s="50"/>
      <c r="L183" s="50"/>
    </row>
    <row r="184" spans="2:12" ht="13.5">
      <c r="B184" s="46"/>
      <c r="C184" s="47"/>
      <c r="D184" s="48"/>
      <c r="E184" s="48"/>
      <c r="F184" s="48"/>
      <c r="G184" s="46"/>
      <c r="H184" s="49"/>
      <c r="I184" s="49"/>
      <c r="J184" s="49"/>
      <c r="K184" s="50"/>
      <c r="L184" s="50"/>
    </row>
    <row r="185" spans="2:12" ht="13.5">
      <c r="B185" s="46"/>
      <c r="C185" s="47"/>
      <c r="D185" s="48"/>
      <c r="E185" s="48"/>
      <c r="F185" s="48"/>
      <c r="G185" s="46"/>
      <c r="H185" s="49"/>
      <c r="I185" s="49"/>
      <c r="J185" s="49"/>
      <c r="K185" s="50"/>
      <c r="L185" s="50"/>
    </row>
    <row r="186" spans="2:12" ht="13.5">
      <c r="B186" s="46"/>
      <c r="C186" s="47"/>
      <c r="D186" s="48"/>
      <c r="E186" s="48"/>
      <c r="F186" s="48"/>
      <c r="G186" s="46"/>
      <c r="H186" s="49"/>
      <c r="I186" s="49"/>
      <c r="J186" s="49"/>
      <c r="K186" s="50"/>
      <c r="L186" s="50"/>
    </row>
    <row r="187" spans="2:12" ht="13.5">
      <c r="B187" s="46"/>
      <c r="C187" s="47"/>
      <c r="D187" s="48"/>
      <c r="E187" s="48"/>
      <c r="F187" s="48"/>
      <c r="G187" s="46"/>
      <c r="H187" s="49"/>
      <c r="I187" s="49"/>
      <c r="J187" s="49"/>
      <c r="K187" s="50"/>
      <c r="L187" s="50"/>
    </row>
  </sheetData>
  <sheetProtection/>
  <mergeCells count="38">
    <mergeCell ref="S4:AI4"/>
    <mergeCell ref="B135:B137"/>
    <mergeCell ref="C135:D136"/>
    <mergeCell ref="E135:E137"/>
    <mergeCell ref="G135:L135"/>
    <mergeCell ref="G136:L136"/>
    <mergeCell ref="G48:L48"/>
    <mergeCell ref="B47:B49"/>
    <mergeCell ref="C47:D48"/>
    <mergeCell ref="E47:E49"/>
    <mergeCell ref="G47:L47"/>
    <mergeCell ref="B94:B96"/>
    <mergeCell ref="C94:D95"/>
    <mergeCell ref="E94:E96"/>
    <mergeCell ref="G94:L94"/>
    <mergeCell ref="G95:L95"/>
    <mergeCell ref="B5:L5"/>
    <mergeCell ref="B6:L6"/>
    <mergeCell ref="B7:B9"/>
    <mergeCell ref="C7:D8"/>
    <mergeCell ref="E7:E9"/>
    <mergeCell ref="G7:L7"/>
    <mergeCell ref="G8:L8"/>
    <mergeCell ref="S6:S8"/>
    <mergeCell ref="T6:T8"/>
    <mergeCell ref="U6:U8"/>
    <mergeCell ref="V6:V8"/>
    <mergeCell ref="W6:W8"/>
    <mergeCell ref="X6:X8"/>
    <mergeCell ref="AE6:AE8"/>
    <mergeCell ref="AF6:AF8"/>
    <mergeCell ref="AH6:AH8"/>
    <mergeCell ref="Y6:Y8"/>
    <mergeCell ref="Z6:Z8"/>
    <mergeCell ref="AA6:AA8"/>
    <mergeCell ref="AB6:AB8"/>
    <mergeCell ref="AC6:AC8"/>
    <mergeCell ref="AD6:AD8"/>
  </mergeCells>
  <printOptions horizontalCentered="1"/>
  <pageMargins left="0.07" right="0" top="0.5118110236220472" bottom="0" header="0.31496062992125984" footer="0.31496062992125984"/>
  <pageSetup horizontalDpi="600" verticalDpi="600" orientation="landscape" scale="48" r:id="rId4"/>
  <rowBreaks count="2" manualBreakCount="2">
    <brk id="71" min="1" max="34" man="1"/>
    <brk id="139" min="1" max="3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2019-01-21T17:03:46Z</cp:lastPrinted>
  <dcterms:created xsi:type="dcterms:W3CDTF">2008-12-01T13:42:54Z</dcterms:created>
  <dcterms:modified xsi:type="dcterms:W3CDTF">2020-02-03T20:03:18Z</dcterms:modified>
  <cp:category/>
  <cp:version/>
  <cp:contentType/>
  <cp:contentStatus/>
</cp:coreProperties>
</file>