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an Carlos\Desktop\TRABAJOS MUNI CHINCHEROS\INFORMES EMITIDOS GERENCIA DE INFRAESTRUCTURA MPCH- JCNA\INFORME  RESPUESTA A IMAGEN Y PROTOCOLOS\"/>
    </mc:Choice>
  </mc:AlternateContent>
  <xr:revisionPtr revIDLastSave="0" documentId="13_ncr:1_{2BCF1C14-64C2-468A-BBBA-F489D520AD03}" xr6:coauthVersionLast="47" xr6:coauthVersionMax="47" xr10:uidLastSave="{00000000-0000-0000-0000-000000000000}"/>
  <bookViews>
    <workbookView xWindow="-120" yWindow="-120" windowWidth="20730" windowHeight="11160" activeTab="2" xr2:uid="{B9EEC6A9-30DA-4D52-A0C7-3676178AAE9D}"/>
  </bookViews>
  <sheets>
    <sheet name="FE-02" sheetId="2" r:id="rId1"/>
    <sheet name="FE-04" sheetId="4" r:id="rId2"/>
    <sheet name="FE-07" sheetId="3" r:id="rId3"/>
    <sheet name="Hoja1" sheetId="1" r:id="rId4"/>
  </sheets>
  <externalReferences>
    <externalReference r:id="rId5"/>
    <externalReference r:id="rId6"/>
    <externalReference r:id="rId7"/>
  </externalReferences>
  <definedNames>
    <definedName name="_xlnm.Print_Area" localSheetId="0">'FE-02'!$A$1:$AO$765</definedName>
    <definedName name="_xlnm.Print_Area" localSheetId="2">'FE-07'!$A$1:$L$56</definedName>
    <definedName name="unidades">[2]Hoja1!$B$3:$B$10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6" i="4" l="1"/>
  <c r="J16" i="4" s="1"/>
  <c r="H16" i="4"/>
  <c r="G16" i="4"/>
  <c r="E16" i="4"/>
  <c r="F16" i="4" s="1"/>
  <c r="D16" i="4"/>
  <c r="K12" i="4"/>
  <c r="K16" i="4" s="1"/>
  <c r="L16" i="4" s="1"/>
  <c r="J12" i="4"/>
  <c r="H12" i="4"/>
  <c r="F12" i="4"/>
  <c r="D4" i="4"/>
  <c r="I52" i="3"/>
  <c r="H52" i="3"/>
  <c r="I50" i="3"/>
  <c r="H50" i="3"/>
  <c r="C50" i="3"/>
  <c r="E48" i="3" s="1"/>
  <c r="I49" i="3"/>
  <c r="K49" i="3" s="1"/>
  <c r="K47" i="3"/>
  <c r="E46" i="3"/>
  <c r="F46" i="3" s="1"/>
  <c r="L45" i="3"/>
  <c r="J45" i="3"/>
  <c r="J46" i="3" s="1"/>
  <c r="J47" i="3" s="1"/>
  <c r="J48" i="3" s="1"/>
  <c r="D45" i="3"/>
  <c r="D46" i="3" s="1"/>
  <c r="D47" i="3" s="1"/>
  <c r="D48" i="3" s="1"/>
  <c r="D49" i="3" s="1"/>
  <c r="K8" i="3"/>
  <c r="K7" i="3"/>
  <c r="C51" i="3" s="1"/>
  <c r="C7" i="3"/>
  <c r="A7" i="3"/>
  <c r="C6" i="3"/>
  <c r="A6" i="3"/>
  <c r="C5" i="3"/>
  <c r="A5" i="3"/>
  <c r="AV502" i="2"/>
  <c r="C248" i="2"/>
  <c r="C296" i="2" s="1"/>
  <c r="C337" i="2" s="1"/>
  <c r="C208" i="2"/>
  <c r="S148" i="2"/>
  <c r="I148" i="2"/>
  <c r="U147" i="2"/>
  <c r="AC147" i="2" s="1"/>
  <c r="S147" i="2"/>
  <c r="AE141" i="2"/>
  <c r="V141" i="2"/>
  <c r="S141" i="2"/>
  <c r="P141" i="2"/>
  <c r="AB141" i="2" s="1"/>
  <c r="M141" i="2"/>
  <c r="Y141" i="2" s="1"/>
  <c r="AH140" i="2"/>
  <c r="AK140" i="2" s="1"/>
  <c r="AE140" i="2"/>
  <c r="AB140" i="2"/>
  <c r="Y140" i="2"/>
  <c r="AH139" i="2"/>
  <c r="AE139" i="2"/>
  <c r="AB139" i="2"/>
  <c r="Y139" i="2"/>
  <c r="AK139" i="2" s="1"/>
  <c r="AH138" i="2"/>
  <c r="AE138" i="2"/>
  <c r="AB138" i="2"/>
  <c r="Y138" i="2"/>
  <c r="AK138" i="2" s="1"/>
  <c r="AH137" i="2"/>
  <c r="AH141" i="2" s="1"/>
  <c r="AE137" i="2"/>
  <c r="AB137" i="2"/>
  <c r="AK137" i="2" s="1"/>
  <c r="Y137" i="2"/>
  <c r="AH136" i="2"/>
  <c r="AE136" i="2"/>
  <c r="AB136" i="2"/>
  <c r="Y136" i="2"/>
  <c r="AK136" i="2" s="1"/>
  <c r="AN120" i="2"/>
  <c r="Z119" i="2"/>
  <c r="T119" i="2"/>
  <c r="AB119" i="2" s="1"/>
  <c r="AG119" i="2" s="1"/>
  <c r="H119" i="2"/>
  <c r="AB118" i="2"/>
  <c r="Z118" i="2"/>
  <c r="H118" i="2"/>
  <c r="AI119" i="2" s="1"/>
  <c r="AN119" i="2" s="1"/>
  <c r="H112" i="2"/>
  <c r="T111" i="2"/>
  <c r="T112" i="2" s="1"/>
  <c r="H111" i="2"/>
  <c r="AB110" i="2"/>
  <c r="AG110" i="2" s="1"/>
  <c r="R110" i="2"/>
  <c r="H110" i="2"/>
  <c r="Z102" i="2"/>
  <c r="X102" i="2"/>
  <c r="G102" i="2"/>
  <c r="C102" i="2"/>
  <c r="Z101" i="2"/>
  <c r="X101" i="2"/>
  <c r="G101" i="2"/>
  <c r="C101" i="2"/>
  <c r="Z100" i="2"/>
  <c r="X100" i="2"/>
  <c r="G100" i="2"/>
  <c r="C100" i="2"/>
  <c r="Z99" i="2"/>
  <c r="X99" i="2"/>
  <c r="G99" i="2"/>
  <c r="C99" i="2"/>
  <c r="G98" i="2"/>
  <c r="C98" i="2"/>
  <c r="Z97" i="2"/>
  <c r="X97" i="2"/>
  <c r="G97" i="2"/>
  <c r="C97" i="2"/>
  <c r="G96" i="2"/>
  <c r="C96" i="2"/>
  <c r="G95" i="2"/>
  <c r="C95" i="2"/>
  <c r="Z94" i="2"/>
  <c r="X94" i="2"/>
  <c r="G94" i="2"/>
  <c r="C94" i="2"/>
  <c r="Z93" i="2"/>
  <c r="X93" i="2"/>
  <c r="G93" i="2"/>
  <c r="C93" i="2"/>
  <c r="G92" i="2"/>
  <c r="C92" i="2"/>
  <c r="Z91" i="2"/>
  <c r="X91" i="2"/>
  <c r="G91" i="2"/>
  <c r="C91" i="2"/>
  <c r="G90" i="2"/>
  <c r="C90" i="2"/>
  <c r="G89" i="2"/>
  <c r="C89" i="2"/>
  <c r="Z88" i="2"/>
  <c r="X88" i="2"/>
  <c r="G88" i="2"/>
  <c r="C88" i="2"/>
  <c r="G87" i="2"/>
  <c r="C87" i="2"/>
  <c r="Z86" i="2"/>
  <c r="X86" i="2"/>
  <c r="G86" i="2"/>
  <c r="C86" i="2"/>
  <c r="Z85" i="2"/>
  <c r="X85" i="2"/>
  <c r="G85" i="2"/>
  <c r="C85" i="2"/>
  <c r="Z84" i="2"/>
  <c r="X84" i="2"/>
  <c r="G84" i="2"/>
  <c r="C84" i="2"/>
  <c r="G83" i="2"/>
  <c r="C83" i="2"/>
  <c r="G82" i="2"/>
  <c r="C82" i="2"/>
  <c r="Z81" i="2"/>
  <c r="X81" i="2"/>
  <c r="G81" i="2"/>
  <c r="C81" i="2"/>
  <c r="G80" i="2"/>
  <c r="C80" i="2"/>
  <c r="Z79" i="2"/>
  <c r="X79" i="2"/>
  <c r="G79" i="2"/>
  <c r="C79" i="2"/>
  <c r="Z78" i="2"/>
  <c r="X78" i="2"/>
  <c r="G78" i="2"/>
  <c r="C78" i="2"/>
  <c r="G77" i="2"/>
  <c r="C77" i="2"/>
  <c r="Z76" i="2"/>
  <c r="X76" i="2"/>
  <c r="G76" i="2"/>
  <c r="C76" i="2"/>
  <c r="Z75" i="2"/>
  <c r="X75" i="2"/>
  <c r="G75" i="2"/>
  <c r="C75" i="2"/>
  <c r="Z74" i="2"/>
  <c r="X74" i="2"/>
  <c r="G74" i="2"/>
  <c r="C74" i="2"/>
  <c r="G73" i="2"/>
  <c r="C73" i="2"/>
  <c r="Z72" i="2"/>
  <c r="X72" i="2"/>
  <c r="G72" i="2"/>
  <c r="C72" i="2"/>
  <c r="Z71" i="2"/>
  <c r="X71" i="2"/>
  <c r="G71" i="2"/>
  <c r="C71" i="2"/>
  <c r="G70" i="2"/>
  <c r="C70" i="2"/>
  <c r="Z69" i="2"/>
  <c r="X69" i="2"/>
  <c r="G69" i="2"/>
  <c r="C69" i="2"/>
  <c r="Z68" i="2"/>
  <c r="X68" i="2"/>
  <c r="G68" i="2"/>
  <c r="C68" i="2"/>
  <c r="Z67" i="2"/>
  <c r="X67" i="2"/>
  <c r="G67" i="2"/>
  <c r="C67" i="2"/>
  <c r="Z66" i="2"/>
  <c r="X66" i="2"/>
  <c r="G66" i="2"/>
  <c r="C66" i="2"/>
  <c r="Z65" i="2"/>
  <c r="X65" i="2"/>
  <c r="G65" i="2"/>
  <c r="C65" i="2"/>
  <c r="G64" i="2"/>
  <c r="C64" i="2"/>
  <c r="G63" i="2"/>
  <c r="C63" i="2"/>
  <c r="Z62" i="2"/>
  <c r="X62" i="2"/>
  <c r="G62" i="2"/>
  <c r="C62" i="2"/>
  <c r="Z61" i="2"/>
  <c r="X61" i="2"/>
  <c r="G61" i="2"/>
  <c r="C61" i="2"/>
  <c r="G60" i="2"/>
  <c r="C60" i="2"/>
  <c r="Z59" i="2"/>
  <c r="X59" i="2"/>
  <c r="G59" i="2"/>
  <c r="C59" i="2"/>
  <c r="Z58" i="2"/>
  <c r="X58" i="2"/>
  <c r="G58" i="2"/>
  <c r="C58" i="2"/>
  <c r="Z57" i="2"/>
  <c r="X57" i="2"/>
  <c r="G57" i="2"/>
  <c r="C57" i="2"/>
  <c r="G56" i="2"/>
  <c r="C56" i="2"/>
  <c r="G55" i="2"/>
  <c r="C55" i="2"/>
  <c r="G54" i="2"/>
  <c r="C54" i="2"/>
  <c r="W34" i="2"/>
  <c r="W35" i="2" s="1"/>
  <c r="W38" i="2" s="1"/>
  <c r="W39" i="2" s="1"/>
  <c r="N31" i="2"/>
  <c r="N30" i="2"/>
  <c r="N29" i="2"/>
  <c r="N28" i="2"/>
  <c r="N27" i="2"/>
  <c r="N26" i="2"/>
  <c r="N25" i="2"/>
  <c r="N13" i="2"/>
  <c r="N11" i="2"/>
  <c r="N10" i="2"/>
  <c r="N9" i="2"/>
  <c r="N7" i="2"/>
  <c r="L12" i="4" l="1"/>
  <c r="F47" i="3"/>
  <c r="F48" i="3" s="1"/>
  <c r="F49" i="3" s="1"/>
  <c r="F51" i="3" s="1"/>
  <c r="J50" i="3"/>
  <c r="J52" i="3" s="1"/>
  <c r="J49" i="3"/>
  <c r="E47" i="3"/>
  <c r="K48" i="3"/>
  <c r="E49" i="3"/>
  <c r="K46" i="3"/>
  <c r="E45" i="3"/>
  <c r="AH147" i="2"/>
  <c r="AJ147" i="2"/>
  <c r="AO147" i="2" s="1"/>
  <c r="C384" i="2"/>
  <c r="C429" i="2" s="1"/>
  <c r="C474" i="2" s="1"/>
  <c r="C519" i="2"/>
  <c r="C564" i="2" s="1"/>
  <c r="C610" i="2" s="1"/>
  <c r="C657" i="2" s="1"/>
  <c r="C702" i="2" s="1"/>
  <c r="C761" i="2" s="1"/>
  <c r="AK141" i="2"/>
  <c r="U148" i="2" s="1"/>
  <c r="R119" i="2"/>
  <c r="R111" i="2"/>
  <c r="R112" i="2"/>
  <c r="R118" i="2"/>
  <c r="Z110" i="2"/>
  <c r="Z111" i="2"/>
  <c r="Z112" i="2" s="1"/>
  <c r="AB111" i="2"/>
  <c r="AG118" i="2"/>
  <c r="AA147" i="2"/>
  <c r="AI118" i="2"/>
  <c r="AN118" i="2" s="1"/>
  <c r="AI110" i="2"/>
  <c r="AN110" i="2" s="1"/>
  <c r="K50" i="3" l="1"/>
  <c r="L46" i="3"/>
  <c r="L47" i="3" s="1"/>
  <c r="L48" i="3" s="1"/>
  <c r="L49" i="3" s="1"/>
  <c r="L50" i="3" s="1"/>
  <c r="L52" i="3" s="1"/>
  <c r="K52" i="3"/>
  <c r="AC148" i="2"/>
  <c r="AA148" i="2"/>
  <c r="AG111" i="2"/>
  <c r="AB112" i="2"/>
  <c r="AI111" i="2"/>
  <c r="AN111" i="2" s="1"/>
  <c r="AH148" i="2" l="1"/>
  <c r="AJ148" i="2"/>
  <c r="AO148" i="2" s="1"/>
  <c r="AG112" i="2"/>
  <c r="AI112" i="2"/>
  <c r="AN112" i="2" s="1"/>
</calcChain>
</file>

<file path=xl/sharedStrings.xml><?xml version="1.0" encoding="utf-8"?>
<sst xmlns="http://schemas.openxmlformats.org/spreadsheetml/2006/main" count="271" uniqueCount="164">
  <si>
    <t>FORMATO FE - 02</t>
  </si>
  <si>
    <r>
      <rPr>
        <b/>
        <sz val="12"/>
        <color indexed="8"/>
        <rFont val="Swis721 BT"/>
        <family val="2"/>
      </rPr>
      <t xml:space="preserve">                       </t>
    </r>
    <r>
      <rPr>
        <b/>
        <u/>
        <sz val="12"/>
        <color indexed="8"/>
        <rFont val="Swis721 BT"/>
        <family val="2"/>
      </rPr>
      <t>INFORME MENSUAL/FINAL DE OBRA Nº</t>
    </r>
  </si>
  <si>
    <t>INFORME MENSUAL DE OBRA N°04</t>
  </si>
  <si>
    <t>JULIO. 2022</t>
  </si>
  <si>
    <t xml:space="preserve"> </t>
  </si>
  <si>
    <t>Nombre del Proyecto:</t>
  </si>
  <si>
    <t>Unidad Ejecutora</t>
  </si>
  <si>
    <t>Residente de Obra</t>
  </si>
  <si>
    <t>Supervisor de Obra</t>
  </si>
  <si>
    <t>Fecha :</t>
  </si>
  <si>
    <t>I.- GENERALIDADES</t>
  </si>
  <si>
    <r>
      <t xml:space="preserve">1.1.- </t>
    </r>
    <r>
      <rPr>
        <b/>
        <u/>
        <sz val="12"/>
        <rFont val="Swis721 BT"/>
        <family val="2"/>
      </rPr>
      <t>GENERALIDADES DEL PROYECTO</t>
    </r>
  </si>
  <si>
    <t>1.1.1.- Ubicación</t>
  </si>
  <si>
    <t>Departamento:</t>
  </si>
  <si>
    <t>APURÍMAC</t>
  </si>
  <si>
    <t>Provincia :</t>
  </si>
  <si>
    <t>CHINCHEROS</t>
  </si>
  <si>
    <t>Distrito :</t>
  </si>
  <si>
    <t>LOS CHANKAS</t>
  </si>
  <si>
    <t>Dirección y/o Ubicación :</t>
  </si>
  <si>
    <t xml:space="preserve">SECTOR CARMEN PAMPA </t>
  </si>
  <si>
    <t>1.1.2.- Función Programática</t>
  </si>
  <si>
    <t>FUNCION</t>
  </si>
  <si>
    <t xml:space="preserve">:   </t>
  </si>
  <si>
    <t>DIVIS. FUNC.</t>
  </si>
  <si>
    <t>GRUPO FUNC.</t>
  </si>
  <si>
    <t>PROYECTO</t>
  </si>
  <si>
    <t xml:space="preserve">: </t>
  </si>
  <si>
    <t>FUENTE FINANCIAMIETO</t>
  </si>
  <si>
    <t>META</t>
  </si>
  <si>
    <t>MODALIDAD</t>
  </si>
  <si>
    <t>1.1.3.- Aspectos Financieros del presupuesto total</t>
  </si>
  <si>
    <t>MONTO APROBADO</t>
  </si>
  <si>
    <t>S/.</t>
  </si>
  <si>
    <t>MONTO ASIGNADO</t>
  </si>
  <si>
    <t xml:space="preserve">FUENTE FINANCIAMIENTO </t>
  </si>
  <si>
    <t>Canon, Sobrecanon, Reg y Part.</t>
  </si>
  <si>
    <t>TOTAL</t>
  </si>
  <si>
    <t>II.- EJECUCIÓN DE OBRA</t>
  </si>
  <si>
    <t>2.1.- PLAZO DE EJECUCION</t>
  </si>
  <si>
    <t>Fecha de Entrega de Terreno</t>
  </si>
  <si>
    <t>Fecha de inicio de Obra</t>
  </si>
  <si>
    <t>Fecha de Termino Programada Original</t>
  </si>
  <si>
    <t xml:space="preserve">Fecha de Termino Real          </t>
  </si>
  <si>
    <t>18/04/2022</t>
  </si>
  <si>
    <t>16/06/2022</t>
  </si>
  <si>
    <t>14/07/2022</t>
  </si>
  <si>
    <t xml:space="preserve">Plazo de Ejec. Programado Original </t>
  </si>
  <si>
    <t xml:space="preserve">60  DIAS </t>
  </si>
  <si>
    <t xml:space="preserve">Ampliacion de Plazo de Ejecucion </t>
  </si>
  <si>
    <t xml:space="preserve">28  DIAS </t>
  </si>
  <si>
    <t>Nueva Fecha de Termino de Obra</t>
  </si>
  <si>
    <t>2.3.- PARTIDAS EJECUTADAS DURANTE EL MES</t>
  </si>
  <si>
    <t>ITEM</t>
  </si>
  <si>
    <t>DESCRIPCION</t>
  </si>
  <si>
    <t>UNIDAD</t>
  </si>
  <si>
    <t>METRADO</t>
  </si>
  <si>
    <r>
      <t xml:space="preserve">2.3.- </t>
    </r>
    <r>
      <rPr>
        <b/>
        <u/>
        <sz val="12"/>
        <rFont val="Swis721 BT"/>
        <family val="2"/>
      </rPr>
      <t>INFORMACIÓN FISICA  DEL PERIODO CON RESPECTO AL PRESUPUESTO TOTAL</t>
    </r>
  </si>
  <si>
    <t>AVANCE   FISICO</t>
  </si>
  <si>
    <t>Presupuesto   de Obra S/.</t>
  </si>
  <si>
    <t>Anterior</t>
  </si>
  <si>
    <t>Actual</t>
  </si>
  <si>
    <t>Acumulado</t>
  </si>
  <si>
    <t>Saldo</t>
  </si>
  <si>
    <t>%</t>
  </si>
  <si>
    <t>PROGRAMADO</t>
  </si>
  <si>
    <t>EJECUTADO</t>
  </si>
  <si>
    <t>TOTAL EJECUTADO</t>
  </si>
  <si>
    <r>
      <t xml:space="preserve">2.5.- </t>
    </r>
    <r>
      <rPr>
        <b/>
        <u/>
        <sz val="12"/>
        <rFont val="Swis721 BT"/>
        <family val="2"/>
      </rPr>
      <t>INFORMACIÓN  FINANCIERA DEL PERIODO CON RESPECTO AL PRESUPUESTO TOTAL</t>
    </r>
  </si>
  <si>
    <t>AVANCE   FINANCIERO</t>
  </si>
  <si>
    <t>Presupuesto   Asignado S/.</t>
  </si>
  <si>
    <t>AMPL. PRESUP.</t>
  </si>
  <si>
    <t>III.- CONTROL DE MANO DE OBRA</t>
  </si>
  <si>
    <t>PLANILLA DE PAGO CORRESPONDIENTE AL MES JULIO DEL 2022.</t>
  </si>
  <si>
    <t>RESUMEN  MENSUAL DE TRABAJADORES</t>
  </si>
  <si>
    <t>MES DE JULIO  2022</t>
  </si>
  <si>
    <t>Nº de Semana del mes</t>
  </si>
  <si>
    <t>Semana</t>
  </si>
  <si>
    <t>N° Jornales por semana</t>
  </si>
  <si>
    <t>Monto Pagado por categoria (S/.)</t>
  </si>
  <si>
    <t>TOTAL (S/.)</t>
  </si>
  <si>
    <t>Del</t>
  </si>
  <si>
    <t>Al</t>
  </si>
  <si>
    <t>Peón</t>
  </si>
  <si>
    <t>Oficial</t>
  </si>
  <si>
    <t>Operario</t>
  </si>
  <si>
    <t>Maestro obra</t>
  </si>
  <si>
    <t>Total jornales del mes</t>
  </si>
  <si>
    <r>
      <t xml:space="preserve">3.1.- </t>
    </r>
    <r>
      <rPr>
        <b/>
        <u/>
        <sz val="12"/>
        <rFont val="Swis721 BT"/>
        <family val="2"/>
      </rPr>
      <t>CONTROL DE MANO DE OBRA DEL PERIODO CON RESPECTO AL PRESUPUESTO TOTAL</t>
    </r>
  </si>
  <si>
    <t>CONTROL DE MANO DE OBRA</t>
  </si>
  <si>
    <t>Presupuesto   de Mano de Obra S/.</t>
  </si>
  <si>
    <t>IV.- PRINCIPALES OCURRENCIAS EN EL MES</t>
  </si>
  <si>
    <t>Se evidencia un deficiente atencion en la adquisicion de materiales de construccion, demora pagos a los proveedores y personal de obra, en consecuencia de esta incidencia se generara ampliacion de plazo, para lo cual se deberá de realizar el cumplimiento urgente en la adquisicion de lo materiales.</t>
  </si>
  <si>
    <t>IV.- DOCUMENTACION</t>
  </si>
  <si>
    <r>
      <t xml:space="preserve">4.1.- </t>
    </r>
    <r>
      <rPr>
        <b/>
        <u/>
        <sz val="12"/>
        <rFont val="Swis721 BT"/>
        <family val="2"/>
      </rPr>
      <t>CUADERNO DE OBRA</t>
    </r>
  </si>
  <si>
    <t>Mes de:   Julio del 2021</t>
  </si>
  <si>
    <t>FOLIO</t>
  </si>
  <si>
    <t>ASIENTO</t>
  </si>
  <si>
    <t>Cuaderno de Obra Nº01</t>
  </si>
  <si>
    <t>67-79</t>
  </si>
  <si>
    <t>125-148</t>
  </si>
  <si>
    <t>V</t>
  </si>
  <si>
    <r>
      <t xml:space="preserve">5.1.- </t>
    </r>
    <r>
      <rPr>
        <b/>
        <u/>
        <sz val="12"/>
        <rFont val="Swis721 BT"/>
        <family val="2"/>
      </rPr>
      <t>SECUENCIA FOTOGRAFICA</t>
    </r>
  </si>
  <si>
    <t>TENDIDIO DE TUBERIA DE 200 MM EN LINEA DE CONDUCCION</t>
  </si>
  <si>
    <t>EXCAVACION DE DESARENADOR Y CAJA DE VALVULAS</t>
  </si>
  <si>
    <t>ZANJA PARA TUBERIAS A CAJA DE VALVULAS</t>
  </si>
  <si>
    <t>TENDIDO DE TUBERIAS DE 200 MM  EN LINEA DE CONDUCCION</t>
  </si>
  <si>
    <t>HABILITACION DE TUBERIA DE 200 MM PARA LINEA DE CONDUCION</t>
  </si>
  <si>
    <t>VACIADO DE CONCRETO EN SOLADO PARA CAJA DE VALVULAS</t>
  </si>
  <si>
    <t>HABILITACION DE ACERO PARA DESARENADOR</t>
  </si>
  <si>
    <t>ENCOFRADO Y VACIADO DE CONCRETO EN CONSTRUCCION DE DESARENADOR</t>
  </si>
  <si>
    <t>VACIADO DE CONCRETO EN DESARENADOR</t>
  </si>
  <si>
    <t>EXCAVACION DE HUECOS PARA TUBERIA GALVANIZADA PARA CERCO PERIMETRICO</t>
  </si>
  <si>
    <t>ALINEAMIENTO Y COLOCACION DE TUBERIA GALVANIZADA EN CERCO PERIMETRICO</t>
  </si>
  <si>
    <t xml:space="preserve">COLOCACION Y HABILITACION DE VALVULAS </t>
  </si>
  <si>
    <t>COLOCACION DE TAPA EN CAJA DE VALVULAS</t>
  </si>
  <si>
    <t>FORMATO FE-07</t>
  </si>
  <si>
    <t>CURVA "S"</t>
  </si>
  <si>
    <t>FF-05. CRAFICO DE AVANCE FISICO MENSUAL DE LA OBRA "PROGRAMADO VS EJECUTADO"</t>
  </si>
  <si>
    <t>PRESUPUES Exp.Tec:</t>
  </si>
  <si>
    <t>MANO DE OBRA</t>
  </si>
  <si>
    <r>
      <t>MONTOS VALORIZADOS</t>
    </r>
    <r>
      <rPr>
        <b/>
        <sz val="10"/>
        <color indexed="62"/>
        <rFont val="Arial"/>
        <family val="2"/>
      </rPr>
      <t xml:space="preserve"> </t>
    </r>
    <r>
      <rPr>
        <b/>
        <u/>
        <sz val="10"/>
        <color indexed="56"/>
        <rFont val="Arial"/>
        <family val="2"/>
      </rPr>
      <t>PROGRAMADOS</t>
    </r>
  </si>
  <si>
    <r>
      <t>MONTOS VALORIZADOS</t>
    </r>
    <r>
      <rPr>
        <b/>
        <sz val="10"/>
        <color indexed="60"/>
        <rFont val="Arial"/>
        <family val="2"/>
      </rPr>
      <t xml:space="preserve"> </t>
    </r>
    <r>
      <rPr>
        <b/>
        <u/>
        <sz val="10"/>
        <color indexed="60"/>
        <rFont val="Arial"/>
        <family val="2"/>
      </rPr>
      <t>EJECUTADOS</t>
    </r>
    <r>
      <rPr>
        <b/>
        <sz val="10"/>
        <rFont val="Arial"/>
        <family val="2"/>
      </rPr>
      <t>, Actualizados</t>
    </r>
  </si>
  <si>
    <t xml:space="preserve">MONTOS TOTAL </t>
  </si>
  <si>
    <t>PORCENTAJES</t>
  </si>
  <si>
    <t>MES</t>
  </si>
  <si>
    <t>PARCIAL</t>
  </si>
  <si>
    <t>ACUMUL.</t>
  </si>
  <si>
    <t>INICIO</t>
  </si>
  <si>
    <t>ABRIL 2022</t>
  </si>
  <si>
    <t>MAYO 2022</t>
  </si>
  <si>
    <t>JUNIO 2022</t>
  </si>
  <si>
    <t>JULIO 2022</t>
  </si>
  <si>
    <t>COSTO TOTAL</t>
  </si>
  <si>
    <t>PRESUPUESTO SEGUN EXP.</t>
  </si>
  <si>
    <t>PRESUPUESTO EN EJECUC.</t>
  </si>
  <si>
    <t xml:space="preserve">                                                                                                                                                   FORMATO FE - 04</t>
  </si>
  <si>
    <t>CUADRO DE RESUMEN GENERAL</t>
  </si>
  <si>
    <t>PROYECTO:</t>
  </si>
  <si>
    <t>EJECUTA:</t>
  </si>
  <si>
    <t>Municipalidad Provincial de Chincheros</t>
  </si>
  <si>
    <t xml:space="preserve">FECHA:  </t>
  </si>
  <si>
    <t xml:space="preserve">MODALIDAD: </t>
  </si>
  <si>
    <t>Administración Directa</t>
  </si>
  <si>
    <t>DISTRITO:</t>
  </si>
  <si>
    <t xml:space="preserve">RESUMEN DE VALORIZACIONES </t>
  </si>
  <si>
    <t>ITEMS</t>
  </si>
  <si>
    <t xml:space="preserve">DESCRIPCIÓN </t>
  </si>
  <si>
    <t>PRESUPUESTO INICIAL</t>
  </si>
  <si>
    <t>AVANCES</t>
  </si>
  <si>
    <t>ACUMULADO ANTERIOR</t>
  </si>
  <si>
    <t>ACTUAL</t>
  </si>
  <si>
    <t>ACUMULADO</t>
  </si>
  <si>
    <t>SALDO</t>
  </si>
  <si>
    <t>Valorizado S/.</t>
  </si>
  <si>
    <t>OBRA PRINCIPAL COSTO DIRECTO</t>
  </si>
  <si>
    <t>2</t>
  </si>
  <si>
    <t>MAYORES METRADOS</t>
  </si>
  <si>
    <t>-</t>
  </si>
  <si>
    <t>3</t>
  </si>
  <si>
    <t>ADICIONAL DE OBRA</t>
  </si>
  <si>
    <t>4</t>
  </si>
  <si>
    <t>DEDUCTIVO</t>
  </si>
  <si>
    <t>PRESUPUESTO TOTAL DE OBRA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</si>
</sst>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\-mm\-yy;@"/>
    <numFmt numFmtId="165" formatCode="[$S/.-280A]\ #,##0.00"/>
    <numFmt numFmtId="166" formatCode="_ * #,##0.00_ ;_ * \-#,##0.00_ ;_ * &quot;-&quot;??_ ;_ @_ "/>
    <numFmt numFmtId="167" formatCode="dd/mm/yyyy;@"/>
    <numFmt numFmtId="168" formatCode="_(* #,##0.00_);_(* \(#,##0.00\);_(* &quot;-&quot;??_);_(@_)"/>
    <numFmt numFmtId="169" formatCode="_ &quot;S/.&quot;\ * #,##0.00_ ;_ &quot;S/.&quot;\ * \-#,##0.00_ ;_ &quot;S/.&quot;\ * &quot;-&quot;??_ ;_ @_ "/>
  </numFmts>
  <fonts count="32" x14ac:knownFonts="1">
    <font>
      <sz val="11"/>
      <color theme="1"/>
      <name val="Calibri"/>
      <family val="2"/>
      <scheme val="minor"/>
    </font>
    <font>
      <sz val="10"/>
      <color indexed="8"/>
      <name val="ARIAL"/>
      <charset val="1"/>
    </font>
    <font>
      <b/>
      <sz val="12"/>
      <name val="Swis721 BT"/>
      <family val="2"/>
    </font>
    <font>
      <b/>
      <sz val="12"/>
      <color theme="1"/>
      <name val="Swis721 BT"/>
      <family val="2"/>
    </font>
    <font>
      <b/>
      <u/>
      <sz val="12"/>
      <color theme="1"/>
      <name val="Swis721 BT"/>
      <family val="2"/>
    </font>
    <font>
      <b/>
      <sz val="12"/>
      <color indexed="8"/>
      <name val="Swis721 BT"/>
      <family val="2"/>
    </font>
    <font>
      <b/>
      <u/>
      <sz val="12"/>
      <color indexed="8"/>
      <name val="Swis721 BT"/>
      <family val="2"/>
    </font>
    <font>
      <b/>
      <i/>
      <u/>
      <sz val="12"/>
      <color theme="1"/>
      <name val="Swis721 BT"/>
      <family val="2"/>
    </font>
    <font>
      <b/>
      <u/>
      <sz val="12"/>
      <name val="Swis721 BT"/>
      <family val="2"/>
    </font>
    <font>
      <sz val="10"/>
      <name val="Trebuchet MS"/>
      <family val="2"/>
    </font>
    <font>
      <sz val="10"/>
      <color indexed="8"/>
      <name val="Arial"/>
      <family val="2"/>
    </font>
    <font>
      <sz val="12"/>
      <name val="Swis721 BT"/>
      <family val="2"/>
    </font>
    <font>
      <b/>
      <sz val="12"/>
      <color rgb="FF0000FF"/>
      <name val="Swis721 BT"/>
      <family val="2"/>
    </font>
    <font>
      <sz val="12"/>
      <color rgb="FF222222"/>
      <name val="Verdana"/>
      <family val="2"/>
    </font>
    <font>
      <sz val="11"/>
      <name val="Arial"/>
      <family val="2"/>
    </font>
    <font>
      <sz val="10"/>
      <color indexed="8"/>
      <name val="Swis721 BT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b/>
      <sz val="10"/>
      <color indexed="62"/>
      <name val="Arial"/>
      <family val="2"/>
    </font>
    <font>
      <b/>
      <u/>
      <sz val="10"/>
      <color indexed="56"/>
      <name val="Arial"/>
      <family val="2"/>
    </font>
    <font>
      <b/>
      <sz val="10"/>
      <color indexed="60"/>
      <name val="Arial"/>
      <family val="2"/>
    </font>
    <font>
      <b/>
      <u/>
      <sz val="10"/>
      <color indexed="6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1" fillId="0" borderId="0">
      <alignment vertical="top"/>
    </xf>
    <xf numFmtId="0" fontId="9" fillId="0" borderId="0"/>
    <xf numFmtId="166" fontId="10" fillId="0" borderId="0" applyFont="0" applyFill="0" applyBorder="0" applyAlignment="0" applyProtection="0">
      <alignment vertical="top"/>
    </xf>
    <xf numFmtId="0" fontId="16" fillId="0" borderId="0">
      <alignment vertical="center"/>
    </xf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0" fillId="0" borderId="0">
      <alignment vertical="top"/>
    </xf>
    <xf numFmtId="9" fontId="10" fillId="0" borderId="0" applyFont="0" applyFill="0" applyBorder="0" applyAlignment="0" applyProtection="0">
      <alignment vertical="top"/>
    </xf>
  </cellStyleXfs>
  <cellXfs count="414">
    <xf numFmtId="0" fontId="0" fillId="0" borderId="0" xfId="0"/>
    <xf numFmtId="0" fontId="2" fillId="2" borderId="0" xfId="1" applyFont="1" applyFill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2" borderId="0" xfId="1" applyFont="1" applyFill="1" applyAlignment="1">
      <alignment vertical="center"/>
    </xf>
    <xf numFmtId="0" fontId="3" fillId="3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left" vertical="center"/>
    </xf>
    <xf numFmtId="0" fontId="4" fillId="2" borderId="0" xfId="1" applyFont="1" applyFill="1" applyAlignment="1">
      <alignment horizontal="left" vertical="center"/>
    </xf>
    <xf numFmtId="0" fontId="3" fillId="0" borderId="0" xfId="1" applyFont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3" fillId="2" borderId="0" xfId="1" applyFont="1" applyFill="1" applyAlignment="1">
      <alignment horizontal="center" vertical="center"/>
    </xf>
    <xf numFmtId="49" fontId="3" fillId="2" borderId="0" xfId="1" applyNumberFormat="1" applyFont="1" applyFill="1" applyAlignment="1">
      <alignment horizontal="center" vertical="center"/>
    </xf>
    <xf numFmtId="0" fontId="7" fillId="2" borderId="0" xfId="1" applyFont="1" applyFill="1" applyAlignment="1">
      <alignment horizontal="left" vertical="center"/>
    </xf>
    <xf numFmtId="0" fontId="2" fillId="0" borderId="0" xfId="1" applyFont="1" applyAlignment="1">
      <alignment horizontal="left" vertical="center"/>
    </xf>
    <xf numFmtId="164" fontId="3" fillId="0" borderId="0" xfId="1" applyNumberFormat="1" applyFont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2" fillId="4" borderId="1" xfId="1" applyFont="1" applyFill="1" applyBorder="1" applyAlignment="1">
      <alignment horizontal="left" vertical="center"/>
    </xf>
    <xf numFmtId="0" fontId="2" fillId="4" borderId="2" xfId="1" applyFont="1" applyFill="1" applyBorder="1" applyAlignment="1">
      <alignment horizontal="left" vertical="center"/>
    </xf>
    <xf numFmtId="0" fontId="2" fillId="4" borderId="3" xfId="1" applyFont="1" applyFill="1" applyBorder="1" applyAlignment="1">
      <alignment horizontal="left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2" fillId="4" borderId="4" xfId="1" applyFont="1" applyFill="1" applyBorder="1" applyAlignment="1">
      <alignment horizontal="left" vertical="center"/>
    </xf>
    <xf numFmtId="0" fontId="2" fillId="4" borderId="5" xfId="1" applyFont="1" applyFill="1" applyBorder="1" applyAlignment="1">
      <alignment horizontal="left" vertical="center"/>
    </xf>
    <xf numFmtId="0" fontId="2" fillId="4" borderId="6" xfId="1" applyFont="1" applyFill="1" applyBorder="1" applyAlignment="1">
      <alignment horizontal="left" vertical="center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left" vertical="center"/>
    </xf>
    <xf numFmtId="0" fontId="2" fillId="0" borderId="8" xfId="1" applyFont="1" applyBorder="1" applyAlignment="1">
      <alignment horizontal="left" vertical="center"/>
    </xf>
    <xf numFmtId="0" fontId="2" fillId="0" borderId="9" xfId="1" applyFont="1" applyBorder="1" applyAlignment="1">
      <alignment horizontal="left" vertical="center"/>
    </xf>
    <xf numFmtId="4" fontId="2" fillId="0" borderId="0" xfId="1" applyNumberFormat="1" applyFont="1" applyAlignment="1">
      <alignment horizontal="right" vertical="center"/>
    </xf>
    <xf numFmtId="164" fontId="2" fillId="0" borderId="7" xfId="1" applyNumberFormat="1" applyFont="1" applyBorder="1" applyAlignment="1">
      <alignment horizontal="left" vertical="center"/>
    </xf>
    <xf numFmtId="164" fontId="2" fillId="0" borderId="8" xfId="1" applyNumberFormat="1" applyFont="1" applyBorder="1" applyAlignment="1">
      <alignment horizontal="left" vertical="center"/>
    </xf>
    <xf numFmtId="164" fontId="2" fillId="0" borderId="10" xfId="1" applyNumberFormat="1" applyFont="1" applyBorder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0" xfId="1" applyFont="1" applyAlignment="1">
      <alignment horizontal="right" vertical="center"/>
    </xf>
    <xf numFmtId="0" fontId="2" fillId="0" borderId="7" xfId="1" applyFont="1" applyBorder="1" applyAlignment="1">
      <alignment vertical="center"/>
    </xf>
    <xf numFmtId="0" fontId="2" fillId="0" borderId="8" xfId="1" applyFont="1" applyBorder="1" applyAlignment="1">
      <alignment vertical="center"/>
    </xf>
    <xf numFmtId="0" fontId="2" fillId="0" borderId="9" xfId="1" applyFont="1" applyBorder="1" applyAlignment="1">
      <alignment vertical="center"/>
    </xf>
    <xf numFmtId="0" fontId="2" fillId="0" borderId="7" xfId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0" fontId="2" fillId="0" borderId="0" xfId="1" applyFont="1" applyAlignment="1"/>
    <xf numFmtId="165" fontId="2" fillId="0" borderId="0" xfId="2" applyNumberFormat="1" applyFont="1" applyAlignment="1">
      <alignment horizontal="left" vertical="center" wrapText="1"/>
    </xf>
    <xf numFmtId="4" fontId="2" fillId="0" borderId="0" xfId="1" applyNumberFormat="1" applyFont="1" applyAlignment="1"/>
    <xf numFmtId="165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 wrapText="1"/>
    </xf>
    <xf numFmtId="0" fontId="2" fillId="0" borderId="0" xfId="1" applyFont="1" applyAlignment="1">
      <alignment horizontal="left" vertical="center"/>
    </xf>
    <xf numFmtId="166" fontId="2" fillId="0" borderId="7" xfId="3" applyFont="1" applyBorder="1" applyAlignment="1">
      <alignment horizontal="center" vertical="center"/>
    </xf>
    <xf numFmtId="166" fontId="2" fillId="0" borderId="8" xfId="3" applyFont="1" applyBorder="1" applyAlignment="1">
      <alignment horizontal="center" vertical="center"/>
    </xf>
    <xf numFmtId="166" fontId="2" fillId="0" borderId="9" xfId="3" applyFont="1" applyBorder="1" applyAlignment="1">
      <alignment horizontal="center" vertical="center"/>
    </xf>
    <xf numFmtId="166" fontId="2" fillId="0" borderId="0" xfId="3" applyFont="1" applyAlignment="1">
      <alignment horizontal="center" vertical="center"/>
    </xf>
    <xf numFmtId="0" fontId="2" fillId="3" borderId="0" xfId="1" applyFont="1" applyFill="1" applyAlignment="1">
      <alignment horizontal="center" vertical="center"/>
    </xf>
    <xf numFmtId="0" fontId="2" fillId="3" borderId="0" xfId="1" applyFont="1" applyFill="1" applyAlignment="1">
      <alignment vertical="center"/>
    </xf>
    <xf numFmtId="0" fontId="2" fillId="3" borderId="0" xfId="1" applyFont="1" applyFill="1" applyAlignment="1"/>
    <xf numFmtId="166" fontId="2" fillId="3" borderId="7" xfId="3" applyFont="1" applyFill="1" applyBorder="1" applyAlignment="1">
      <alignment horizontal="center" vertical="center"/>
    </xf>
    <xf numFmtId="166" fontId="2" fillId="3" borderId="8" xfId="3" applyFont="1" applyFill="1" applyBorder="1" applyAlignment="1">
      <alignment horizontal="center" vertical="center"/>
    </xf>
    <xf numFmtId="166" fontId="2" fillId="3" borderId="9" xfId="3" applyFont="1" applyFill="1" applyBorder="1" applyAlignment="1">
      <alignment horizontal="center" vertical="center"/>
    </xf>
    <xf numFmtId="0" fontId="2" fillId="0" borderId="11" xfId="1" applyFont="1" applyBorder="1" applyAlignment="1">
      <alignment horizontal="center" vertical="justify" wrapText="1"/>
    </xf>
    <xf numFmtId="0" fontId="2" fillId="0" borderId="12" xfId="1" applyFont="1" applyBorder="1" applyAlignment="1">
      <alignment horizontal="center" vertical="justify" wrapText="1"/>
    </xf>
    <xf numFmtId="0" fontId="2" fillId="0" borderId="13" xfId="1" applyFont="1" applyBorder="1" applyAlignment="1">
      <alignment horizontal="center" vertical="justify" wrapText="1"/>
    </xf>
    <xf numFmtId="0" fontId="2" fillId="0" borderId="14" xfId="1" applyFont="1" applyBorder="1" applyAlignment="1">
      <alignment horizontal="center" vertical="justify" wrapText="1"/>
    </xf>
    <xf numFmtId="0" fontId="2" fillId="0" borderId="11" xfId="1" applyFont="1" applyBorder="1" applyAlignment="1">
      <alignment horizontal="center" vertical="center" wrapText="1"/>
    </xf>
    <xf numFmtId="0" fontId="2" fillId="0" borderId="12" xfId="1" applyFont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center" wrapText="1"/>
    </xf>
    <xf numFmtId="14" fontId="2" fillId="0" borderId="0" xfId="1" applyNumberFormat="1" applyFont="1" applyAlignment="1">
      <alignment horizontal="center" vertical="center"/>
    </xf>
    <xf numFmtId="167" fontId="2" fillId="3" borderId="11" xfId="1" applyNumberFormat="1" applyFont="1" applyFill="1" applyBorder="1" applyAlignment="1">
      <alignment horizontal="center" vertical="center"/>
    </xf>
    <xf numFmtId="167" fontId="2" fillId="3" borderId="12" xfId="1" applyNumberFormat="1" applyFont="1" applyFill="1" applyBorder="1" applyAlignment="1">
      <alignment horizontal="center" vertical="center"/>
    </xf>
    <xf numFmtId="167" fontId="2" fillId="3" borderId="13" xfId="1" applyNumberFormat="1" applyFont="1" applyFill="1" applyBorder="1" applyAlignment="1">
      <alignment horizontal="center" vertical="center"/>
    </xf>
    <xf numFmtId="49" fontId="2" fillId="3" borderId="14" xfId="1" applyNumberFormat="1" applyFont="1" applyFill="1" applyBorder="1" applyAlignment="1">
      <alignment horizontal="center" vertical="center"/>
    </xf>
    <xf numFmtId="49" fontId="2" fillId="3" borderId="12" xfId="1" applyNumberFormat="1" applyFont="1" applyFill="1" applyBorder="1" applyAlignment="1">
      <alignment horizontal="center" vertical="center"/>
    </xf>
    <xf numFmtId="49" fontId="2" fillId="3" borderId="13" xfId="1" applyNumberFormat="1" applyFont="1" applyFill="1" applyBorder="1" applyAlignment="1">
      <alignment horizontal="center" vertical="center"/>
    </xf>
    <xf numFmtId="49" fontId="2" fillId="3" borderId="11" xfId="1" applyNumberFormat="1" applyFont="1" applyFill="1" applyBorder="1" applyAlignment="1">
      <alignment horizontal="center" vertical="center"/>
    </xf>
    <xf numFmtId="49" fontId="2" fillId="3" borderId="15" xfId="1" applyNumberFormat="1" applyFont="1" applyFill="1" applyBorder="1" applyAlignment="1">
      <alignment horizontal="center" vertical="center"/>
    </xf>
    <xf numFmtId="167" fontId="2" fillId="0" borderId="0" xfId="1" applyNumberFormat="1" applyFont="1" applyAlignment="1">
      <alignment horizontal="center" vertical="center"/>
    </xf>
    <xf numFmtId="49" fontId="2" fillId="2" borderId="0" xfId="1" applyNumberFormat="1" applyFont="1" applyFill="1" applyAlignment="1">
      <alignment horizontal="center" vertical="center"/>
    </xf>
    <xf numFmtId="0" fontId="2" fillId="0" borderId="7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 wrapText="1"/>
    </xf>
    <xf numFmtId="0" fontId="2" fillId="0" borderId="16" xfId="1" applyFont="1" applyBorder="1" applyAlignment="1">
      <alignment horizontal="center" vertical="center" wrapText="1"/>
    </xf>
    <xf numFmtId="4" fontId="2" fillId="2" borderId="0" xfId="1" applyNumberFormat="1" applyFont="1" applyFill="1" applyAlignment="1">
      <alignment horizontal="center" vertical="center"/>
    </xf>
    <xf numFmtId="2" fontId="2" fillId="0" borderId="0" xfId="1" applyNumberFormat="1" applyFont="1" applyAlignment="1">
      <alignment horizontal="center" vertical="center"/>
    </xf>
    <xf numFmtId="14" fontId="2" fillId="0" borderId="16" xfId="1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2" fillId="0" borderId="7" xfId="1" applyFont="1" applyBorder="1" applyAlignment="1">
      <alignment horizontal="center" vertical="center"/>
    </xf>
    <xf numFmtId="0" fontId="2" fillId="0" borderId="8" xfId="1" applyFont="1" applyBorder="1" applyAlignment="1">
      <alignment vertical="center"/>
    </xf>
    <xf numFmtId="0" fontId="2" fillId="0" borderId="9" xfId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 wrapText="1"/>
    </xf>
    <xf numFmtId="4" fontId="2" fillId="0" borderId="7" xfId="1" applyNumberFormat="1" applyFont="1" applyBorder="1" applyAlignment="1">
      <alignment horizontal="center" vertical="center"/>
    </xf>
    <xf numFmtId="4" fontId="2" fillId="3" borderId="7" xfId="1" applyNumberFormat="1" applyFont="1" applyFill="1" applyBorder="1" applyAlignment="1">
      <alignment horizontal="left" vertical="center"/>
    </xf>
    <xf numFmtId="0" fontId="2" fillId="3" borderId="8" xfId="1" applyFont="1" applyFill="1" applyBorder="1" applyAlignment="1">
      <alignment horizontal="left" vertical="center"/>
    </xf>
    <xf numFmtId="0" fontId="2" fillId="3" borderId="9" xfId="1" applyFont="1" applyFill="1" applyBorder="1" applyAlignment="1">
      <alignment horizontal="left" vertical="center"/>
    </xf>
    <xf numFmtId="4" fontId="11" fillId="3" borderId="7" xfId="1" applyNumberFormat="1" applyFont="1" applyFill="1" applyBorder="1" applyAlignment="1">
      <alignment horizontal="center" vertical="center"/>
    </xf>
    <xf numFmtId="4" fontId="11" fillId="3" borderId="9" xfId="1" applyNumberFormat="1" applyFont="1" applyFill="1" applyBorder="1" applyAlignment="1">
      <alignment horizontal="center" vertical="center"/>
    </xf>
    <xf numFmtId="2" fontId="11" fillId="3" borderId="7" xfId="1" applyNumberFormat="1" applyFont="1" applyFill="1" applyBorder="1" applyAlignment="1">
      <alignment horizontal="center" vertical="center"/>
    </xf>
    <xf numFmtId="2" fontId="11" fillId="3" borderId="8" xfId="1" applyNumberFormat="1" applyFont="1" applyFill="1" applyBorder="1" applyAlignment="1">
      <alignment horizontal="center" vertical="center"/>
    </xf>
    <xf numFmtId="2" fontId="11" fillId="3" borderId="9" xfId="1" applyNumberFormat="1" applyFont="1" applyFill="1" applyBorder="1" applyAlignment="1">
      <alignment horizontal="center" vertical="center"/>
    </xf>
    <xf numFmtId="168" fontId="2" fillId="2" borderId="0" xfId="1" applyNumberFormat="1" applyFont="1" applyFill="1" applyAlignment="1">
      <alignment horizontal="center" vertical="center"/>
    </xf>
    <xf numFmtId="0" fontId="2" fillId="0" borderId="0" xfId="1" applyFont="1" applyAlignment="1">
      <alignment horizontal="center"/>
    </xf>
    <xf numFmtId="168" fontId="2" fillId="0" borderId="0" xfId="1" applyNumberFormat="1" applyFont="1" applyAlignment="1">
      <alignment horizontal="center" vertical="center"/>
    </xf>
    <xf numFmtId="0" fontId="2" fillId="3" borderId="1" xfId="1" applyFont="1" applyFill="1" applyBorder="1" applyAlignment="1">
      <alignment horizontal="center" vertical="justify"/>
    </xf>
    <xf numFmtId="0" fontId="2" fillId="3" borderId="2" xfId="1" applyFont="1" applyFill="1" applyBorder="1" applyAlignment="1">
      <alignment horizontal="center" vertical="justify"/>
    </xf>
    <xf numFmtId="0" fontId="2" fillId="3" borderId="3" xfId="1" applyFont="1" applyFill="1" applyBorder="1" applyAlignment="1">
      <alignment horizontal="center" vertical="justify"/>
    </xf>
    <xf numFmtId="0" fontId="2" fillId="3" borderId="1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3" xfId="1" applyFont="1" applyFill="1" applyBorder="1" applyAlignment="1">
      <alignment horizontal="center" vertical="center" wrapText="1"/>
    </xf>
    <xf numFmtId="0" fontId="2" fillId="3" borderId="7" xfId="1" applyFont="1" applyFill="1" applyBorder="1" applyAlignment="1">
      <alignment horizontal="center" vertical="center"/>
    </xf>
    <xf numFmtId="0" fontId="2" fillId="3" borderId="8" xfId="1" applyFont="1" applyFill="1" applyBorder="1" applyAlignment="1">
      <alignment horizontal="center" vertical="center"/>
    </xf>
    <xf numFmtId="0" fontId="2" fillId="3" borderId="9" xfId="1" applyFont="1" applyFill="1" applyBorder="1" applyAlignment="1">
      <alignment horizontal="center" vertical="center"/>
    </xf>
    <xf numFmtId="0" fontId="2" fillId="3" borderId="4" xfId="1" applyFont="1" applyFill="1" applyBorder="1" applyAlignment="1">
      <alignment horizontal="center" vertical="justify"/>
    </xf>
    <xf numFmtId="0" fontId="2" fillId="3" borderId="5" xfId="1" applyFont="1" applyFill="1" applyBorder="1" applyAlignment="1">
      <alignment horizontal="center" vertical="justify"/>
    </xf>
    <xf numFmtId="0" fontId="2" fillId="3" borderId="6" xfId="1" applyFont="1" applyFill="1" applyBorder="1" applyAlignment="1">
      <alignment horizontal="center" vertical="justify"/>
    </xf>
    <xf numFmtId="0" fontId="2" fillId="3" borderId="4" xfId="1" applyFont="1" applyFill="1" applyBorder="1" applyAlignment="1">
      <alignment horizontal="center" vertical="center" wrapText="1"/>
    </xf>
    <xf numFmtId="0" fontId="2" fillId="3" borderId="5" xfId="1" applyFont="1" applyFill="1" applyBorder="1" applyAlignment="1">
      <alignment horizontal="center" vertical="center" wrapText="1"/>
    </xf>
    <xf numFmtId="0" fontId="2" fillId="3" borderId="6" xfId="1" applyFont="1" applyFill="1" applyBorder="1" applyAlignment="1">
      <alignment horizontal="center" vertical="center" wrapText="1"/>
    </xf>
    <xf numFmtId="168" fontId="2" fillId="3" borderId="7" xfId="1" applyNumberFormat="1" applyFont="1" applyFill="1" applyBorder="1" applyAlignment="1">
      <alignment horizontal="right" vertical="center"/>
    </xf>
    <xf numFmtId="168" fontId="2" fillId="3" borderId="8" xfId="1" applyNumberFormat="1" applyFont="1" applyFill="1" applyBorder="1" applyAlignment="1">
      <alignment horizontal="right" vertical="center"/>
    </xf>
    <xf numFmtId="168" fontId="2" fillId="3" borderId="9" xfId="1" applyNumberFormat="1" applyFont="1" applyFill="1" applyBorder="1" applyAlignment="1">
      <alignment horizontal="right" vertical="center"/>
    </xf>
    <xf numFmtId="4" fontId="2" fillId="3" borderId="7" xfId="1" applyNumberFormat="1" applyFont="1" applyFill="1" applyBorder="1" applyAlignment="1">
      <alignment horizontal="center" vertical="center"/>
    </xf>
    <xf numFmtId="4" fontId="2" fillId="3" borderId="8" xfId="1" applyNumberFormat="1" applyFont="1" applyFill="1" applyBorder="1" applyAlignment="1">
      <alignment horizontal="center" vertical="center"/>
    </xf>
    <xf numFmtId="4" fontId="2" fillId="3" borderId="9" xfId="1" applyNumberFormat="1" applyFont="1" applyFill="1" applyBorder="1" applyAlignment="1">
      <alignment horizontal="center" vertical="center"/>
    </xf>
    <xf numFmtId="10" fontId="2" fillId="3" borderId="7" xfId="1" applyNumberFormat="1" applyFont="1" applyFill="1" applyBorder="1" applyAlignment="1">
      <alignment horizontal="center" vertical="center"/>
    </xf>
    <xf numFmtId="10" fontId="2" fillId="3" borderId="9" xfId="1" applyNumberFormat="1" applyFont="1" applyFill="1" applyBorder="1" applyAlignment="1">
      <alignment horizontal="center" vertical="center"/>
    </xf>
    <xf numFmtId="4" fontId="12" fillId="3" borderId="7" xfId="1" applyNumberFormat="1" applyFont="1" applyFill="1" applyBorder="1" applyAlignment="1">
      <alignment horizontal="center" vertical="center"/>
    </xf>
    <xf numFmtId="4" fontId="12" fillId="3" borderId="8" xfId="1" applyNumberFormat="1" applyFont="1" applyFill="1" applyBorder="1" applyAlignment="1">
      <alignment horizontal="center" vertical="center"/>
    </xf>
    <xf numFmtId="4" fontId="12" fillId="3" borderId="9" xfId="1" applyNumberFormat="1" applyFont="1" applyFill="1" applyBorder="1" applyAlignment="1">
      <alignment horizontal="center" vertical="center"/>
    </xf>
    <xf numFmtId="10" fontId="12" fillId="3" borderId="7" xfId="1" applyNumberFormat="1" applyFont="1" applyFill="1" applyBorder="1" applyAlignment="1">
      <alignment horizontal="center" vertical="center"/>
    </xf>
    <xf numFmtId="10" fontId="12" fillId="3" borderId="9" xfId="1" applyNumberFormat="1" applyFont="1" applyFill="1" applyBorder="1" applyAlignment="1">
      <alignment horizontal="center" vertical="center"/>
    </xf>
    <xf numFmtId="168" fontId="2" fillId="3" borderId="7" xfId="1" applyNumberFormat="1" applyFont="1" applyFill="1" applyBorder="1" applyAlignment="1">
      <alignment horizontal="center" vertical="center"/>
    </xf>
    <xf numFmtId="168" fontId="2" fillId="3" borderId="8" xfId="1" applyNumberFormat="1" applyFont="1" applyFill="1" applyBorder="1" applyAlignment="1">
      <alignment horizontal="center" vertical="center"/>
    </xf>
    <xf numFmtId="168" fontId="2" fillId="3" borderId="9" xfId="1" applyNumberFormat="1" applyFont="1" applyFill="1" applyBorder="1" applyAlignment="1">
      <alignment horizontal="center" vertical="center"/>
    </xf>
    <xf numFmtId="168" fontId="2" fillId="3" borderId="0" xfId="1" applyNumberFormat="1" applyFont="1" applyFill="1" applyAlignment="1">
      <alignment horizontal="center" vertical="center"/>
    </xf>
    <xf numFmtId="4" fontId="2" fillId="3" borderId="0" xfId="1" applyNumberFormat="1" applyFont="1" applyFill="1" applyAlignment="1">
      <alignment horizontal="center" vertical="center"/>
    </xf>
    <xf numFmtId="10" fontId="2" fillId="3" borderId="0" xfId="1" applyNumberFormat="1" applyFont="1" applyFill="1" applyAlignment="1">
      <alignment horizontal="center" vertical="center"/>
    </xf>
    <xf numFmtId="4" fontId="12" fillId="3" borderId="0" xfId="1" applyNumberFormat="1" applyFont="1" applyFill="1" applyAlignment="1">
      <alignment horizontal="center" vertical="center"/>
    </xf>
    <xf numFmtId="10" fontId="12" fillId="3" borderId="0" xfId="1" applyNumberFormat="1" applyFont="1" applyFill="1" applyAlignment="1">
      <alignment horizontal="center" vertical="center"/>
    </xf>
    <xf numFmtId="0" fontId="2" fillId="3" borderId="16" xfId="1" applyFont="1" applyFill="1" applyBorder="1" applyAlignment="1">
      <alignment horizontal="center" vertical="center" wrapText="1"/>
    </xf>
    <xf numFmtId="0" fontId="2" fillId="3" borderId="16" xfId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center" vertical="center"/>
    </xf>
    <xf numFmtId="10" fontId="2" fillId="0" borderId="0" xfId="1" applyNumberFormat="1" applyFont="1" applyAlignment="1">
      <alignment horizontal="center" vertical="center"/>
    </xf>
    <xf numFmtId="4" fontId="13" fillId="5" borderId="0" xfId="1" applyNumberFormat="1" applyFont="1" applyFill="1" applyAlignment="1">
      <alignment horizontal="right" vertical="center" wrapText="1"/>
    </xf>
    <xf numFmtId="3" fontId="13" fillId="5" borderId="0" xfId="1" applyNumberFormat="1" applyFont="1" applyFill="1" applyAlignment="1">
      <alignment horizontal="right" vertical="center" wrapText="1"/>
    </xf>
    <xf numFmtId="0" fontId="2" fillId="2" borderId="0" xfId="1" applyFont="1" applyFill="1" applyAlignment="1"/>
    <xf numFmtId="0" fontId="14" fillId="6" borderId="0" xfId="2" applyFont="1" applyFill="1"/>
    <xf numFmtId="0" fontId="2" fillId="2" borderId="1" xfId="1" applyFont="1" applyFill="1" applyBorder="1" applyAlignment="1">
      <alignment vertical="justify" wrapText="1"/>
    </xf>
    <xf numFmtId="0" fontId="2" fillId="2" borderId="2" xfId="1" applyFont="1" applyFill="1" applyBorder="1" applyAlignment="1">
      <alignment vertical="justify" wrapText="1"/>
    </xf>
    <xf numFmtId="0" fontId="2" fillId="2" borderId="3" xfId="1" applyFont="1" applyFill="1" applyBorder="1" applyAlignment="1">
      <alignment vertical="justify" wrapText="1"/>
    </xf>
    <xf numFmtId="0" fontId="2" fillId="2" borderId="4" xfId="1" applyFont="1" applyFill="1" applyBorder="1" applyAlignment="1">
      <alignment vertical="justify" wrapText="1"/>
    </xf>
    <xf numFmtId="0" fontId="2" fillId="2" borderId="5" xfId="1" applyFont="1" applyFill="1" applyBorder="1" applyAlignment="1">
      <alignment vertical="justify" wrapText="1"/>
    </xf>
    <xf numFmtId="0" fontId="2" fillId="2" borderId="6" xfId="1" applyFont="1" applyFill="1" applyBorder="1" applyAlignment="1">
      <alignment vertical="justify" wrapText="1"/>
    </xf>
    <xf numFmtId="0" fontId="2" fillId="2" borderId="0" xfId="1" applyFont="1" applyFill="1" applyAlignment="1">
      <alignment vertical="justify" wrapText="1"/>
    </xf>
    <xf numFmtId="0" fontId="8" fillId="0" borderId="0" xfId="1" applyFont="1" applyAlignment="1">
      <alignment vertical="center"/>
    </xf>
    <xf numFmtId="0" fontId="2" fillId="0" borderId="5" xfId="1" applyFont="1" applyBorder="1" applyAlignment="1">
      <alignment horizontal="center" vertical="center"/>
    </xf>
    <xf numFmtId="0" fontId="2" fillId="0" borderId="17" xfId="1" applyFont="1" applyBorder="1" applyAlignment="1">
      <alignment horizontal="center" vertical="center" wrapText="1"/>
    </xf>
    <xf numFmtId="0" fontId="2" fillId="0" borderId="16" xfId="1" applyFont="1" applyBorder="1" applyAlignment="1">
      <alignment horizontal="center" vertical="center"/>
    </xf>
    <xf numFmtId="0" fontId="2" fillId="0" borderId="17" xfId="1" applyFont="1" applyBorder="1" applyAlignment="1">
      <alignment horizontal="center" vertical="center"/>
    </xf>
    <xf numFmtId="14" fontId="2" fillId="3" borderId="7" xfId="1" applyNumberFormat="1" applyFont="1" applyFill="1" applyBorder="1" applyAlignment="1">
      <alignment horizontal="center" vertical="center"/>
    </xf>
    <xf numFmtId="14" fontId="2" fillId="3" borderId="8" xfId="1" applyNumberFormat="1" applyFont="1" applyFill="1" applyBorder="1" applyAlignment="1">
      <alignment horizontal="center" vertical="center"/>
    </xf>
    <xf numFmtId="14" fontId="2" fillId="3" borderId="9" xfId="1" applyNumberFormat="1" applyFont="1" applyFill="1" applyBorder="1" applyAlignment="1">
      <alignment horizontal="center" vertical="center"/>
    </xf>
    <xf numFmtId="3" fontId="2" fillId="0" borderId="7" xfId="1" applyNumberFormat="1" applyFont="1" applyBorder="1" applyAlignment="1">
      <alignment horizontal="center" vertical="center"/>
    </xf>
    <xf numFmtId="4" fontId="2" fillId="0" borderId="16" xfId="1" applyNumberFormat="1" applyFont="1" applyBorder="1" applyAlignment="1">
      <alignment horizontal="center" vertical="center"/>
    </xf>
    <xf numFmtId="4" fontId="2" fillId="0" borderId="17" xfId="1" applyNumberFormat="1" applyFont="1" applyBorder="1" applyAlignment="1">
      <alignment horizontal="center" vertical="center"/>
    </xf>
    <xf numFmtId="4" fontId="2" fillId="0" borderId="7" xfId="1" applyNumberFormat="1" applyFont="1" applyBorder="1" applyAlignment="1">
      <alignment horizontal="center" vertical="justify" wrapText="1"/>
    </xf>
    <xf numFmtId="4" fontId="2" fillId="0" borderId="8" xfId="1" applyNumberFormat="1" applyFont="1" applyBorder="1" applyAlignment="1">
      <alignment horizontal="center" vertical="justify" wrapText="1"/>
    </xf>
    <xf numFmtId="4" fontId="2" fillId="0" borderId="9" xfId="1" applyNumberFormat="1" applyFont="1" applyBorder="1" applyAlignment="1">
      <alignment horizontal="center" vertical="justify" wrapText="1"/>
    </xf>
    <xf numFmtId="3" fontId="2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2" borderId="2" xfId="1" applyFont="1" applyFill="1" applyBorder="1" applyAlignment="1">
      <alignment horizontal="center" vertical="justify" wrapText="1"/>
    </xf>
    <xf numFmtId="4" fontId="2" fillId="0" borderId="0" xfId="1" applyNumberFormat="1" applyFont="1" applyAlignment="1">
      <alignment horizontal="center" vertical="center"/>
    </xf>
    <xf numFmtId="0" fontId="2" fillId="7" borderId="1" xfId="1" applyFont="1" applyFill="1" applyBorder="1" applyAlignment="1">
      <alignment horizontal="center" vertical="justify"/>
    </xf>
    <xf numFmtId="0" fontId="2" fillId="7" borderId="2" xfId="1" applyFont="1" applyFill="1" applyBorder="1" applyAlignment="1">
      <alignment horizontal="center" vertical="justify"/>
    </xf>
    <xf numFmtId="0" fontId="2" fillId="7" borderId="3" xfId="1" applyFont="1" applyFill="1" applyBorder="1" applyAlignment="1">
      <alignment horizontal="center" vertical="justify"/>
    </xf>
    <xf numFmtId="0" fontId="2" fillId="7" borderId="16" xfId="1" applyFont="1" applyFill="1" applyBorder="1" applyAlignment="1">
      <alignment horizontal="center" vertical="center" wrapText="1"/>
    </xf>
    <xf numFmtId="0" fontId="2" fillId="7" borderId="16" xfId="1" applyFont="1" applyFill="1" applyBorder="1" applyAlignment="1">
      <alignment horizontal="center" vertical="center"/>
    </xf>
    <xf numFmtId="0" fontId="2" fillId="7" borderId="17" xfId="1" applyFont="1" applyFill="1" applyBorder="1" applyAlignment="1">
      <alignment horizontal="center" vertical="center"/>
    </xf>
    <xf numFmtId="0" fontId="2" fillId="7" borderId="4" xfId="1" applyFont="1" applyFill="1" applyBorder="1" applyAlignment="1">
      <alignment horizontal="center" vertical="justify"/>
    </xf>
    <xf numFmtId="0" fontId="2" fillId="7" borderId="5" xfId="1" applyFont="1" applyFill="1" applyBorder="1" applyAlignment="1">
      <alignment horizontal="center" vertical="justify"/>
    </xf>
    <xf numFmtId="0" fontId="2" fillId="7" borderId="6" xfId="1" applyFont="1" applyFill="1" applyBorder="1" applyAlignment="1">
      <alignment horizontal="center" vertical="justify"/>
    </xf>
    <xf numFmtId="10" fontId="2" fillId="0" borderId="16" xfId="1" applyNumberFormat="1" applyFont="1" applyBorder="1" applyAlignment="1">
      <alignment horizontal="center" vertical="center"/>
    </xf>
    <xf numFmtId="4" fontId="2" fillId="3" borderId="16" xfId="1" applyNumberFormat="1" applyFont="1" applyFill="1" applyBorder="1" applyAlignment="1">
      <alignment horizontal="center" vertical="center"/>
    </xf>
    <xf numFmtId="10" fontId="2" fillId="0" borderId="17" xfId="1" applyNumberFormat="1" applyFont="1" applyBorder="1" applyAlignment="1">
      <alignment horizontal="center" vertical="center"/>
    </xf>
    <xf numFmtId="10" fontId="2" fillId="0" borderId="7" xfId="1" applyNumberFormat="1" applyFont="1" applyBorder="1" applyAlignment="1">
      <alignment horizontal="center" vertical="center"/>
    </xf>
    <xf numFmtId="10" fontId="2" fillId="0" borderId="9" xfId="1" applyNumberFormat="1" applyFont="1" applyBorder="1" applyAlignment="1">
      <alignment horizontal="center" vertical="center"/>
    </xf>
    <xf numFmtId="0" fontId="2" fillId="2" borderId="0" xfId="1" applyFont="1" applyFill="1">
      <alignment vertical="top"/>
    </xf>
    <xf numFmtId="0" fontId="2" fillId="2" borderId="1" xfId="1" applyFont="1" applyFill="1" applyBorder="1" applyAlignment="1">
      <alignment horizontal="left" vertical="top" wrapText="1"/>
    </xf>
    <xf numFmtId="0" fontId="2" fillId="2" borderId="2" xfId="1" applyFont="1" applyFill="1" applyBorder="1" applyAlignment="1">
      <alignment horizontal="left" vertical="top" wrapText="1"/>
    </xf>
    <xf numFmtId="0" fontId="2" fillId="2" borderId="3" xfId="1" applyFont="1" applyFill="1" applyBorder="1" applyAlignment="1">
      <alignment horizontal="left" vertical="top" wrapText="1"/>
    </xf>
    <xf numFmtId="0" fontId="2" fillId="2" borderId="18" xfId="1" applyFont="1" applyFill="1" applyBorder="1" applyAlignment="1">
      <alignment horizontal="left" vertical="top" wrapText="1"/>
    </xf>
    <xf numFmtId="0" fontId="2" fillId="2" borderId="0" xfId="1" applyFont="1" applyFill="1" applyAlignment="1">
      <alignment horizontal="left" vertical="top" wrapText="1"/>
    </xf>
    <xf numFmtId="0" fontId="2" fillId="2" borderId="19" xfId="1" applyFont="1" applyFill="1" applyBorder="1" applyAlignment="1">
      <alignment horizontal="left" vertical="top" wrapText="1"/>
    </xf>
    <xf numFmtId="0" fontId="2" fillId="2" borderId="4" xfId="1" applyFont="1" applyFill="1" applyBorder="1" applyAlignment="1">
      <alignment horizontal="left" vertical="top" wrapText="1"/>
    </xf>
    <xf numFmtId="0" fontId="2" fillId="2" borderId="5" xfId="1" applyFont="1" applyFill="1" applyBorder="1" applyAlignment="1">
      <alignment horizontal="left" vertical="top" wrapText="1"/>
    </xf>
    <xf numFmtId="0" fontId="2" fillId="2" borderId="6" xfId="1" applyFont="1" applyFill="1" applyBorder="1" applyAlignment="1">
      <alignment horizontal="left" vertical="top" wrapText="1"/>
    </xf>
    <xf numFmtId="0" fontId="2" fillId="0" borderId="11" xfId="1" applyFont="1" applyBorder="1" applyAlignment="1">
      <alignment horizontal="center" vertical="center"/>
    </xf>
    <xf numFmtId="0" fontId="2" fillId="0" borderId="12" xfId="1" applyFont="1" applyBorder="1" applyAlignment="1">
      <alignment horizontal="center" vertical="center"/>
    </xf>
    <xf numFmtId="0" fontId="2" fillId="0" borderId="15" xfId="1" applyFont="1" applyBorder="1" applyAlignment="1">
      <alignment horizontal="center" vertical="center"/>
    </xf>
    <xf numFmtId="0" fontId="2" fillId="0" borderId="20" xfId="1" applyFont="1" applyBorder="1" applyAlignment="1">
      <alignment horizontal="center" vertical="center"/>
    </xf>
    <xf numFmtId="0" fontId="2" fillId="0" borderId="21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0" fontId="2" fillId="0" borderId="23" xfId="1" applyFont="1" applyBorder="1" applyAlignment="1">
      <alignment horizontal="center" vertical="center"/>
    </xf>
    <xf numFmtId="0" fontId="2" fillId="0" borderId="24" xfId="1" applyFont="1" applyBorder="1" applyAlignment="1">
      <alignment horizontal="center" vertical="center"/>
    </xf>
    <xf numFmtId="0" fontId="2" fillId="0" borderId="25" xfId="1" applyFont="1" applyBorder="1" applyAlignment="1">
      <alignment horizontal="center" vertical="center"/>
    </xf>
    <xf numFmtId="0" fontId="2" fillId="0" borderId="26" xfId="1" applyFont="1" applyBorder="1" applyAlignment="1">
      <alignment horizontal="left" vertical="center"/>
    </xf>
    <xf numFmtId="0" fontId="2" fillId="0" borderId="27" xfId="1" applyFont="1" applyBorder="1" applyAlignment="1">
      <alignment horizontal="left" vertical="center"/>
    </xf>
    <xf numFmtId="0" fontId="2" fillId="0" borderId="28" xfId="1" applyFont="1" applyBorder="1" applyAlignment="1">
      <alignment horizontal="left" vertical="center"/>
    </xf>
    <xf numFmtId="49" fontId="2" fillId="3" borderId="29" xfId="1" applyNumberFormat="1" applyFont="1" applyFill="1" applyBorder="1" applyAlignment="1">
      <alignment horizontal="center" vertical="center"/>
    </xf>
    <xf numFmtId="49" fontId="2" fillId="3" borderId="30" xfId="1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left" vertical="center" wrapText="1"/>
    </xf>
    <xf numFmtId="0" fontId="2" fillId="0" borderId="31" xfId="1" applyFont="1" applyBorder="1" applyAlignment="1">
      <alignment horizontal="center" vertical="center"/>
    </xf>
    <xf numFmtId="0" fontId="2" fillId="0" borderId="32" xfId="1" applyFont="1" applyBorder="1" applyAlignment="1">
      <alignment horizontal="center" vertical="center"/>
    </xf>
    <xf numFmtId="0" fontId="2" fillId="0" borderId="32" xfId="1" applyFont="1" applyBorder="1" applyAlignment="1">
      <alignment horizontal="left" vertical="center" wrapText="1"/>
    </xf>
    <xf numFmtId="0" fontId="2" fillId="0" borderId="33" xfId="1" applyFont="1" applyBorder="1" applyAlignment="1">
      <alignment horizontal="left" vertical="center" wrapText="1"/>
    </xf>
    <xf numFmtId="0" fontId="2" fillId="0" borderId="34" xfId="1" applyFont="1" applyBorder="1" applyAlignment="1">
      <alignment horizontal="center" vertical="center"/>
    </xf>
    <xf numFmtId="0" fontId="2" fillId="0" borderId="35" xfId="1" applyFont="1" applyBorder="1" applyAlignment="1">
      <alignment horizontal="left" vertical="center" wrapText="1"/>
    </xf>
    <xf numFmtId="0" fontId="1" fillId="0" borderId="0" xfId="1">
      <alignment vertical="top"/>
    </xf>
    <xf numFmtId="0" fontId="2" fillId="0" borderId="36" xfId="1" applyFont="1" applyBorder="1" applyAlignment="1">
      <alignment horizontal="center" vertical="center" wrapText="1"/>
    </xf>
    <xf numFmtId="0" fontId="2" fillId="0" borderId="10" xfId="1" applyFont="1" applyBorder="1" applyAlignment="1">
      <alignment horizontal="center" vertical="center" wrapText="1"/>
    </xf>
    <xf numFmtId="0" fontId="2" fillId="0" borderId="26" xfId="1" applyFont="1" applyBorder="1" applyAlignment="1">
      <alignment horizontal="center" vertical="center" wrapText="1"/>
    </xf>
    <xf numFmtId="0" fontId="2" fillId="0" borderId="27" xfId="1" applyFont="1" applyBorder="1" applyAlignment="1">
      <alignment horizontal="center" vertical="center" wrapText="1"/>
    </xf>
    <xf numFmtId="0" fontId="2" fillId="0" borderId="28" xfId="1" applyFont="1" applyBorder="1" applyAlignment="1">
      <alignment horizontal="center" vertical="center" wrapText="1"/>
    </xf>
    <xf numFmtId="0" fontId="15" fillId="0" borderId="0" xfId="1" applyFont="1">
      <alignment vertical="top"/>
    </xf>
    <xf numFmtId="0" fontId="2" fillId="0" borderId="36" xfId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33" xfId="1" applyFont="1" applyBorder="1" applyAlignment="1">
      <alignment horizontal="center" vertical="center"/>
    </xf>
    <xf numFmtId="0" fontId="2" fillId="0" borderId="35" xfId="1" applyFont="1" applyBorder="1" applyAlignment="1">
      <alignment horizontal="center" vertical="center"/>
    </xf>
    <xf numFmtId="0" fontId="2" fillId="0" borderId="37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39" xfId="1" applyFont="1" applyBorder="1" applyAlignment="1">
      <alignment horizontal="center" vertical="center"/>
    </xf>
    <xf numFmtId="0" fontId="2" fillId="0" borderId="34" xfId="1" applyFont="1" applyBorder="1" applyAlignment="1">
      <alignment horizontal="center" vertical="center"/>
    </xf>
    <xf numFmtId="0" fontId="2" fillId="0" borderId="35" xfId="1" applyFont="1" applyBorder="1" applyAlignment="1">
      <alignment horizontal="center" vertical="center"/>
    </xf>
    <xf numFmtId="0" fontId="2" fillId="0" borderId="31" xfId="1" applyFont="1" applyBorder="1" applyAlignment="1">
      <alignment horizontal="center" vertical="center" wrapText="1"/>
    </xf>
    <xf numFmtId="0" fontId="2" fillId="0" borderId="32" xfId="1" applyFont="1" applyBorder="1" applyAlignment="1">
      <alignment horizontal="center" vertical="center" wrapText="1"/>
    </xf>
    <xf numFmtId="0" fontId="2" fillId="0" borderId="33" xfId="1" applyFont="1" applyBorder="1" applyAlignment="1">
      <alignment horizontal="center" vertical="center" wrapText="1"/>
    </xf>
    <xf numFmtId="0" fontId="2" fillId="0" borderId="34" xfId="1" applyFont="1" applyBorder="1" applyAlignment="1">
      <alignment horizontal="center" vertical="center" wrapText="1"/>
    </xf>
    <xf numFmtId="0" fontId="2" fillId="0" borderId="35" xfId="1" applyFont="1" applyBorder="1" applyAlignment="1">
      <alignment horizontal="center" vertical="center" wrapText="1"/>
    </xf>
    <xf numFmtId="0" fontId="2" fillId="0" borderId="37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center" vertical="center" wrapText="1"/>
    </xf>
    <xf numFmtId="0" fontId="2" fillId="0" borderId="39" xfId="1" applyFont="1" applyBorder="1" applyAlignment="1">
      <alignment horizontal="center" vertical="center" wrapText="1"/>
    </xf>
    <xf numFmtId="0" fontId="17" fillId="0" borderId="16" xfId="4" applyFont="1" applyBorder="1" applyAlignment="1">
      <alignment horizontal="center" vertical="center"/>
    </xf>
    <xf numFmtId="0" fontId="18" fillId="0" borderId="0" xfId="5"/>
    <xf numFmtId="0" fontId="17" fillId="8" borderId="16" xfId="4" applyFont="1" applyFill="1" applyBorder="1" applyAlignment="1">
      <alignment horizontal="center" vertical="center"/>
    </xf>
    <xf numFmtId="0" fontId="16" fillId="2" borderId="34" xfId="6" applyFont="1" applyFill="1" applyBorder="1"/>
    <xf numFmtId="0" fontId="16" fillId="2" borderId="0" xfId="6" applyFont="1" applyFill="1"/>
    <xf numFmtId="166" fontId="16" fillId="2" borderId="0" xfId="7" applyFont="1" applyFill="1" applyBorder="1"/>
    <xf numFmtId="0" fontId="16" fillId="2" borderId="35" xfId="6" applyFont="1" applyFill="1" applyBorder="1"/>
    <xf numFmtId="4" fontId="19" fillId="2" borderId="40" xfId="6" applyNumberFormat="1" applyFont="1" applyFill="1" applyBorder="1" applyAlignment="1">
      <alignment horizontal="left" vertical="center"/>
    </xf>
    <xf numFmtId="0" fontId="19" fillId="2" borderId="7" xfId="6" applyFont="1" applyFill="1" applyBorder="1" applyAlignment="1">
      <alignment horizontal="left" vertical="center"/>
    </xf>
    <xf numFmtId="0" fontId="20" fillId="0" borderId="16" xfId="1" applyFont="1" applyBorder="1" applyAlignment="1">
      <alignment horizontal="center" vertical="center" wrapText="1"/>
    </xf>
    <xf numFmtId="0" fontId="20" fillId="0" borderId="0" xfId="1" applyFont="1" applyAlignment="1">
      <alignment vertical="center" wrapText="1"/>
    </xf>
    <xf numFmtId="0" fontId="20" fillId="0" borderId="19" xfId="1" applyFont="1" applyBorder="1" applyAlignment="1">
      <alignment vertical="center" wrapText="1"/>
    </xf>
    <xf numFmtId="0" fontId="19" fillId="2" borderId="16" xfId="6" applyFont="1" applyFill="1" applyBorder="1" applyAlignment="1">
      <alignment horizontal="left" vertical="center"/>
    </xf>
    <xf numFmtId="0" fontId="18" fillId="2" borderId="24" xfId="6" applyFill="1" applyBorder="1" applyAlignment="1">
      <alignment horizontal="left" vertical="center" wrapText="1"/>
    </xf>
    <xf numFmtId="0" fontId="18" fillId="2" borderId="4" xfId="6" applyFill="1" applyBorder="1" applyAlignment="1">
      <alignment horizontal="left" vertical="center" wrapText="1"/>
    </xf>
    <xf numFmtId="0" fontId="18" fillId="2" borderId="7" xfId="6" applyFill="1" applyBorder="1" applyAlignment="1">
      <alignment horizontal="left" vertical="center" wrapText="1"/>
    </xf>
    <xf numFmtId="0" fontId="18" fillId="2" borderId="8" xfId="6" applyFill="1" applyBorder="1" applyAlignment="1">
      <alignment horizontal="left" vertical="center" wrapText="1"/>
    </xf>
    <xf numFmtId="0" fontId="18" fillId="2" borderId="8" xfId="6" applyFill="1" applyBorder="1" applyAlignment="1">
      <alignment vertical="center" wrapText="1"/>
    </xf>
    <xf numFmtId="0" fontId="18" fillId="2" borderId="8" xfId="6" applyFill="1" applyBorder="1" applyAlignment="1">
      <alignment horizontal="center" vertical="center" wrapText="1"/>
    </xf>
    <xf numFmtId="169" fontId="18" fillId="2" borderId="8" xfId="6" applyNumberFormat="1" applyFill="1" applyBorder="1" applyAlignment="1">
      <alignment horizontal="center" vertical="center" wrapText="1"/>
    </xf>
    <xf numFmtId="4" fontId="19" fillId="2" borderId="34" xfId="6" applyNumberFormat="1" applyFont="1" applyFill="1" applyBorder="1" applyAlignment="1">
      <alignment horizontal="left" vertical="center"/>
    </xf>
    <xf numFmtId="0" fontId="19" fillId="2" borderId="0" xfId="6" applyFont="1" applyFill="1" applyAlignment="1">
      <alignment horizontal="left" vertical="center"/>
    </xf>
    <xf numFmtId="0" fontId="18" fillId="2" borderId="0" xfId="6" applyFill="1" applyAlignment="1">
      <alignment horizontal="center" vertical="center" wrapText="1"/>
    </xf>
    <xf numFmtId="0" fontId="18" fillId="2" borderId="0" xfId="6" applyFill="1" applyAlignment="1">
      <alignment vertical="center" wrapText="1"/>
    </xf>
    <xf numFmtId="0" fontId="18" fillId="2" borderId="16" xfId="6" applyFill="1" applyBorder="1" applyAlignment="1">
      <alignment horizontal="center" vertical="center" wrapText="1"/>
    </xf>
    <xf numFmtId="0" fontId="18" fillId="2" borderId="7" xfId="6" applyFill="1" applyBorder="1" applyAlignment="1">
      <alignment horizontal="center" vertical="center" wrapText="1"/>
    </xf>
    <xf numFmtId="169" fontId="18" fillId="2" borderId="9" xfId="6" applyNumberFormat="1" applyFill="1" applyBorder="1" applyAlignment="1">
      <alignment horizontal="center" vertical="center" wrapText="1"/>
    </xf>
    <xf numFmtId="169" fontId="18" fillId="2" borderId="7" xfId="6" applyNumberFormat="1" applyFill="1" applyBorder="1" applyAlignment="1">
      <alignment horizontal="center" vertical="center" wrapText="1"/>
    </xf>
    <xf numFmtId="0" fontId="19" fillId="2" borderId="0" xfId="6" applyFont="1" applyFill="1" applyAlignment="1">
      <alignment horizontal="center"/>
    </xf>
    <xf numFmtId="0" fontId="18" fillId="2" borderId="0" xfId="6" applyFill="1"/>
    <xf numFmtId="0" fontId="19" fillId="2" borderId="35" xfId="6" applyFont="1" applyFill="1" applyBorder="1" applyAlignment="1">
      <alignment horizontal="center"/>
    </xf>
    <xf numFmtId="0" fontId="25" fillId="6" borderId="41" xfId="6" applyFont="1" applyFill="1" applyBorder="1" applyAlignment="1">
      <alignment horizontal="center" vertical="center"/>
    </xf>
    <xf numFmtId="0" fontId="25" fillId="6" borderId="42" xfId="6" applyFont="1" applyFill="1" applyBorder="1" applyAlignment="1">
      <alignment horizontal="center" vertical="center"/>
    </xf>
    <xf numFmtId="0" fontId="25" fillId="6" borderId="43" xfId="6" applyFont="1" applyFill="1" applyBorder="1" applyAlignment="1">
      <alignment horizontal="center" vertical="center"/>
    </xf>
    <xf numFmtId="0" fontId="25" fillId="6" borderId="33" xfId="6" applyFont="1" applyFill="1" applyBorder="1" applyAlignment="1">
      <alignment horizontal="center" vertical="center"/>
    </xf>
    <xf numFmtId="0" fontId="26" fillId="2" borderId="0" xfId="6" applyFont="1" applyFill="1" applyAlignment="1">
      <alignment vertical="center"/>
    </xf>
    <xf numFmtId="0" fontId="25" fillId="6" borderId="44" xfId="6" applyFont="1" applyFill="1" applyBorder="1" applyAlignment="1">
      <alignment horizontal="center" vertical="center"/>
    </xf>
    <xf numFmtId="0" fontId="25" fillId="6" borderId="16" xfId="6" applyFont="1" applyFill="1" applyBorder="1" applyAlignment="1">
      <alignment horizontal="center" vertical="center"/>
    </xf>
    <xf numFmtId="0" fontId="25" fillId="6" borderId="16" xfId="6" quotePrefix="1" applyFont="1" applyFill="1" applyBorder="1" applyAlignment="1">
      <alignment horizontal="center" vertical="center"/>
    </xf>
    <xf numFmtId="0" fontId="25" fillId="6" borderId="7" xfId="6" applyFont="1" applyFill="1" applyBorder="1" applyAlignment="1">
      <alignment horizontal="center" vertical="center"/>
    </xf>
    <xf numFmtId="0" fontId="25" fillId="6" borderId="17" xfId="6" applyFont="1" applyFill="1" applyBorder="1" applyAlignment="1">
      <alignment horizontal="center" vertical="center"/>
    </xf>
    <xf numFmtId="0" fontId="25" fillId="6" borderId="18" xfId="6" applyFont="1" applyFill="1" applyBorder="1" applyAlignment="1">
      <alignment horizontal="center" vertical="center"/>
    </xf>
    <xf numFmtId="0" fontId="25" fillId="6" borderId="45" xfId="6" applyFont="1" applyFill="1" applyBorder="1" applyAlignment="1">
      <alignment horizontal="center" vertical="center"/>
    </xf>
    <xf numFmtId="0" fontId="25" fillId="6" borderId="46" xfId="6" applyFont="1" applyFill="1" applyBorder="1" applyAlignment="1">
      <alignment horizontal="center" vertical="center"/>
    </xf>
    <xf numFmtId="0" fontId="25" fillId="6" borderId="47" xfId="6" applyFont="1" applyFill="1" applyBorder="1" applyAlignment="1">
      <alignment horizontal="center" vertical="center"/>
    </xf>
    <xf numFmtId="0" fontId="25" fillId="6" borderId="30" xfId="6" applyFont="1" applyFill="1" applyBorder="1" applyAlignment="1">
      <alignment horizontal="center" vertical="center"/>
    </xf>
    <xf numFmtId="0" fontId="18" fillId="2" borderId="48" xfId="6" applyFill="1" applyBorder="1" applyAlignment="1">
      <alignment horizontal="center" vertical="center"/>
    </xf>
    <xf numFmtId="4" fontId="18" fillId="2" borderId="49" xfId="8" applyNumberFormat="1" applyFont="1" applyFill="1" applyBorder="1" applyAlignment="1">
      <alignment horizontal="left" vertical="center"/>
    </xf>
    <xf numFmtId="2" fontId="18" fillId="2" borderId="49" xfId="6" applyNumberFormat="1" applyFill="1" applyBorder="1" applyAlignment="1">
      <alignment horizontal="right" vertical="center"/>
    </xf>
    <xf numFmtId="10" fontId="18" fillId="2" borderId="49" xfId="8" applyNumberFormat="1" applyFont="1" applyFill="1" applyBorder="1" applyAlignment="1">
      <alignment horizontal="right" vertical="center"/>
    </xf>
    <xf numFmtId="10" fontId="18" fillId="2" borderId="50" xfId="8" applyNumberFormat="1" applyFont="1" applyFill="1" applyBorder="1" applyAlignment="1">
      <alignment horizontal="right" vertical="center"/>
    </xf>
    <xf numFmtId="0" fontId="18" fillId="2" borderId="0" xfId="6" applyFill="1" applyAlignment="1">
      <alignment vertical="center"/>
    </xf>
    <xf numFmtId="17" fontId="18" fillId="2" borderId="20" xfId="4" applyNumberFormat="1" applyFont="1" applyFill="1" applyBorder="1" applyAlignment="1">
      <alignment horizontal="left" vertical="center"/>
    </xf>
    <xf numFmtId="4" fontId="18" fillId="2" borderId="51" xfId="6" applyNumberFormat="1" applyFill="1" applyBorder="1" applyAlignment="1">
      <alignment vertical="center"/>
    </xf>
    <xf numFmtId="4" fontId="18" fillId="2" borderId="49" xfId="6" applyNumberFormat="1" applyFill="1" applyBorder="1" applyAlignment="1">
      <alignment vertical="center"/>
    </xf>
    <xf numFmtId="10" fontId="18" fillId="2" borderId="21" xfId="9" applyNumberFormat="1" applyFont="1" applyFill="1" applyBorder="1" applyAlignment="1">
      <alignment vertical="center"/>
    </xf>
    <xf numFmtId="10" fontId="18" fillId="2" borderId="50" xfId="6" applyNumberFormat="1" applyFill="1" applyBorder="1" applyAlignment="1">
      <alignment vertical="center"/>
    </xf>
    <xf numFmtId="15" fontId="16" fillId="2" borderId="34" xfId="6" applyNumberFormat="1" applyFont="1" applyFill="1" applyBorder="1" applyAlignment="1">
      <alignment horizontal="center"/>
    </xf>
    <xf numFmtId="49" fontId="18" fillId="2" borderId="40" xfId="4" applyNumberFormat="1" applyFont="1" applyFill="1" applyBorder="1" applyAlignment="1">
      <alignment horizontal="left" vertical="center"/>
    </xf>
    <xf numFmtId="4" fontId="18" fillId="2" borderId="7" xfId="6" applyNumberFormat="1" applyFill="1" applyBorder="1" applyAlignment="1">
      <alignment horizontal="center" vertical="center"/>
    </xf>
    <xf numFmtId="4" fontId="18" fillId="2" borderId="16" xfId="6" applyNumberFormat="1" applyFill="1" applyBorder="1" applyAlignment="1">
      <alignment vertical="center"/>
    </xf>
    <xf numFmtId="10" fontId="18" fillId="2" borderId="16" xfId="9" applyNumberFormat="1" applyFont="1" applyFill="1" applyBorder="1" applyAlignment="1">
      <alignment vertical="center"/>
    </xf>
    <xf numFmtId="10" fontId="18" fillId="2" borderId="17" xfId="9" applyNumberFormat="1" applyFont="1" applyFill="1" applyBorder="1" applyAlignment="1">
      <alignment vertical="center"/>
    </xf>
    <xf numFmtId="4" fontId="18" fillId="2" borderId="7" xfId="6" applyNumberFormat="1" applyFill="1" applyBorder="1" applyAlignment="1">
      <alignment vertical="center"/>
    </xf>
    <xf numFmtId="10" fontId="18" fillId="2" borderId="8" xfId="9" applyNumberFormat="1" applyFont="1" applyFill="1" applyBorder="1" applyAlignment="1">
      <alignment vertical="center"/>
    </xf>
    <xf numFmtId="10" fontId="18" fillId="2" borderId="17" xfId="6" applyNumberFormat="1" applyFill="1" applyBorder="1" applyAlignment="1">
      <alignment vertical="center"/>
    </xf>
    <xf numFmtId="4" fontId="18" fillId="2" borderId="16" xfId="6" applyNumberFormat="1" applyFill="1" applyBorder="1" applyAlignment="1">
      <alignment horizontal="center" vertical="center"/>
    </xf>
    <xf numFmtId="49" fontId="18" fillId="2" borderId="52" xfId="4" applyNumberFormat="1" applyFont="1" applyFill="1" applyBorder="1" applyAlignment="1">
      <alignment horizontal="left" vertical="center"/>
    </xf>
    <xf numFmtId="4" fontId="18" fillId="2" borderId="53" xfId="6" applyNumberFormat="1" applyFill="1" applyBorder="1" applyAlignment="1">
      <alignment horizontal="center" vertical="center"/>
    </xf>
    <xf numFmtId="49" fontId="18" fillId="2" borderId="16" xfId="4" applyNumberFormat="1" applyFont="1" applyFill="1" applyBorder="1" applyAlignment="1">
      <alignment horizontal="left" vertical="center"/>
    </xf>
    <xf numFmtId="0" fontId="19" fillId="2" borderId="54" xfId="6" applyFont="1" applyFill="1" applyBorder="1" applyAlignment="1">
      <alignment horizontal="left" vertical="center"/>
    </xf>
    <xf numFmtId="4" fontId="19" fillId="2" borderId="55" xfId="6" applyNumberFormat="1" applyFont="1" applyFill="1" applyBorder="1" applyAlignment="1">
      <alignment horizontal="center" vertical="center"/>
    </xf>
    <xf numFmtId="0" fontId="18" fillId="2" borderId="55" xfId="6" applyFill="1" applyBorder="1" applyAlignment="1">
      <alignment vertical="center"/>
    </xf>
    <xf numFmtId="10" fontId="19" fillId="2" borderId="55" xfId="9" applyNumberFormat="1" applyFont="1" applyFill="1" applyBorder="1" applyAlignment="1">
      <alignment vertical="center"/>
    </xf>
    <xf numFmtId="10" fontId="19" fillId="2" borderId="56" xfId="6" applyNumberFormat="1" applyFont="1" applyFill="1" applyBorder="1" applyAlignment="1">
      <alignment vertical="center"/>
    </xf>
    <xf numFmtId="0" fontId="19" fillId="2" borderId="46" xfId="6" applyFont="1" applyFill="1" applyBorder="1" applyAlignment="1">
      <alignment horizontal="left" vertical="center"/>
    </xf>
    <xf numFmtId="4" fontId="19" fillId="2" borderId="47" xfId="6" applyNumberFormat="1" applyFont="1" applyFill="1" applyBorder="1" applyAlignment="1">
      <alignment vertical="center"/>
    </xf>
    <xf numFmtId="4" fontId="18" fillId="2" borderId="29" xfId="6" applyNumberFormat="1" applyFill="1" applyBorder="1" applyAlignment="1">
      <alignment vertical="center"/>
    </xf>
    <xf numFmtId="10" fontId="18" fillId="2" borderId="38" xfId="9" applyNumberFormat="1" applyFont="1" applyFill="1" applyBorder="1" applyAlignment="1">
      <alignment vertical="center"/>
    </xf>
    <xf numFmtId="10" fontId="18" fillId="2" borderId="30" xfId="6" applyNumberFormat="1" applyFill="1" applyBorder="1" applyAlignment="1">
      <alignment vertical="center"/>
    </xf>
    <xf numFmtId="0" fontId="19" fillId="2" borderId="48" xfId="4" applyFont="1" applyFill="1" applyBorder="1">
      <alignment vertical="center"/>
    </xf>
    <xf numFmtId="39" fontId="19" fillId="2" borderId="57" xfId="6" applyNumberFormat="1" applyFont="1" applyFill="1" applyBorder="1" applyAlignment="1">
      <alignment vertical="center"/>
    </xf>
    <xf numFmtId="0" fontId="18" fillId="2" borderId="57" xfId="6" applyFill="1" applyBorder="1" applyAlignment="1">
      <alignment vertical="center"/>
    </xf>
    <xf numFmtId="10" fontId="19" fillId="2" borderId="57" xfId="6" applyNumberFormat="1" applyFont="1" applyFill="1" applyBorder="1" applyAlignment="1">
      <alignment vertical="center"/>
    </xf>
    <xf numFmtId="10" fontId="19" fillId="2" borderId="45" xfId="6" applyNumberFormat="1" applyFont="1" applyFill="1" applyBorder="1" applyAlignment="1">
      <alignment vertical="center"/>
    </xf>
    <xf numFmtId="0" fontId="19" fillId="2" borderId="44" xfId="4" applyFont="1" applyFill="1" applyBorder="1">
      <alignment vertical="center"/>
    </xf>
    <xf numFmtId="39" fontId="18" fillId="2" borderId="57" xfId="6" applyNumberFormat="1" applyFill="1" applyBorder="1" applyAlignment="1">
      <alignment vertical="center"/>
    </xf>
    <xf numFmtId="0" fontId="18" fillId="2" borderId="35" xfId="6" applyFill="1" applyBorder="1" applyAlignment="1">
      <alignment vertical="center"/>
    </xf>
    <xf numFmtId="0" fontId="19" fillId="2" borderId="23" xfId="4" applyFont="1" applyFill="1" applyBorder="1">
      <alignment vertical="center"/>
    </xf>
    <xf numFmtId="166" fontId="19" fillId="2" borderId="16" xfId="6" applyNumberFormat="1" applyFont="1" applyFill="1" applyBorder="1" applyAlignment="1">
      <alignment vertical="center"/>
    </xf>
    <xf numFmtId="0" fontId="18" fillId="2" borderId="16" xfId="6" applyFill="1" applyBorder="1" applyAlignment="1">
      <alignment vertical="center"/>
    </xf>
    <xf numFmtId="166" fontId="19" fillId="2" borderId="23" xfId="7" applyFont="1" applyFill="1" applyBorder="1" applyAlignment="1">
      <alignment vertical="center"/>
    </xf>
    <xf numFmtId="166" fontId="19" fillId="2" borderId="24" xfId="7" applyFont="1" applyFill="1" applyBorder="1" applyAlignment="1">
      <alignment horizontal="right" vertical="center"/>
    </xf>
    <xf numFmtId="10" fontId="18" fillId="0" borderId="5" xfId="5" applyNumberFormat="1" applyBorder="1"/>
    <xf numFmtId="10" fontId="19" fillId="2" borderId="25" xfId="6" applyNumberFormat="1" applyFont="1" applyFill="1" applyBorder="1" applyAlignment="1">
      <alignment vertical="center"/>
    </xf>
    <xf numFmtId="0" fontId="10" fillId="0" borderId="0" xfId="10">
      <alignment vertical="top"/>
    </xf>
    <xf numFmtId="0" fontId="27" fillId="0" borderId="0" xfId="10" applyFont="1" applyAlignment="1">
      <alignment horizontal="left"/>
    </xf>
    <xf numFmtId="0" fontId="27" fillId="0" borderId="0" xfId="10" applyFont="1" applyAlignment="1">
      <alignment horizontal="center"/>
    </xf>
    <xf numFmtId="4" fontId="28" fillId="0" borderId="0" xfId="10" applyNumberFormat="1" applyFont="1" applyAlignment="1"/>
    <xf numFmtId="0" fontId="28" fillId="0" borderId="0" xfId="10" applyFont="1" applyAlignment="1"/>
    <xf numFmtId="0" fontId="19" fillId="0" borderId="0" xfId="10" applyFont="1" applyAlignment="1">
      <alignment horizontal="center"/>
    </xf>
    <xf numFmtId="4" fontId="19" fillId="0" borderId="0" xfId="10" applyNumberFormat="1" applyFont="1" applyAlignment="1"/>
    <xf numFmtId="0" fontId="27" fillId="0" borderId="0" xfId="10" applyFont="1" applyAlignment="1">
      <alignment horizontal="left" vertical="center" wrapText="1"/>
    </xf>
    <xf numFmtId="0" fontId="27" fillId="0" borderId="0" xfId="10" applyFont="1" applyAlignment="1">
      <alignment vertical="center" wrapText="1"/>
    </xf>
    <xf numFmtId="0" fontId="18" fillId="0" borderId="0" xfId="10" applyFont="1" applyAlignment="1">
      <alignment horizontal="left"/>
    </xf>
    <xf numFmtId="0" fontId="18" fillId="0" borderId="0" xfId="10" applyFont="1" applyAlignment="1"/>
    <xf numFmtId="0" fontId="19" fillId="0" borderId="0" xfId="10" applyFont="1" applyAlignment="1"/>
    <xf numFmtId="49" fontId="26" fillId="0" borderId="0" xfId="10" applyNumberFormat="1" applyFont="1" applyAlignment="1">
      <alignment horizontal="left"/>
    </xf>
    <xf numFmtId="4" fontId="10" fillId="0" borderId="0" xfId="10" applyNumberFormat="1" applyAlignment="1"/>
    <xf numFmtId="0" fontId="10" fillId="0" borderId="0" xfId="10" applyAlignment="1"/>
    <xf numFmtId="15" fontId="26" fillId="0" borderId="0" xfId="10" applyNumberFormat="1" applyFont="1" applyAlignment="1">
      <alignment horizontal="left"/>
    </xf>
    <xf numFmtId="0" fontId="29" fillId="0" borderId="0" xfId="10" applyFont="1" applyAlignment="1">
      <alignment horizontal="center"/>
    </xf>
    <xf numFmtId="49" fontId="10" fillId="0" borderId="0" xfId="10" applyNumberFormat="1" applyAlignment="1">
      <alignment horizontal="right"/>
    </xf>
    <xf numFmtId="0" fontId="30" fillId="0" borderId="0" xfId="10" applyFont="1" applyAlignment="1"/>
    <xf numFmtId="49" fontId="19" fillId="3" borderId="41" xfId="10" applyNumberFormat="1" applyFont="1" applyFill="1" applyBorder="1" applyAlignment="1">
      <alignment horizontal="right" vertical="center"/>
    </xf>
    <xf numFmtId="0" fontId="19" fillId="3" borderId="42" xfId="10" applyFont="1" applyFill="1" applyBorder="1" applyAlignment="1">
      <alignment horizontal="center" vertical="center"/>
    </xf>
    <xf numFmtId="0" fontId="19" fillId="3" borderId="41" xfId="10" applyFont="1" applyFill="1" applyBorder="1" applyAlignment="1">
      <alignment horizontal="center" vertical="center" wrapText="1"/>
    </xf>
    <xf numFmtId="0" fontId="19" fillId="3" borderId="58" xfId="10" applyFont="1" applyFill="1" applyBorder="1" applyAlignment="1">
      <alignment horizontal="center"/>
    </xf>
    <xf numFmtId="0" fontId="19" fillId="3" borderId="49" xfId="10" applyFont="1" applyFill="1" applyBorder="1" applyAlignment="1">
      <alignment horizontal="center"/>
    </xf>
    <xf numFmtId="0" fontId="19" fillId="3" borderId="50" xfId="10" applyFont="1" applyFill="1" applyBorder="1" applyAlignment="1">
      <alignment horizontal="center"/>
    </xf>
    <xf numFmtId="49" fontId="19" fillId="3" borderId="44" xfId="10" applyNumberFormat="1" applyFont="1" applyFill="1" applyBorder="1" applyAlignment="1">
      <alignment horizontal="right" vertical="center"/>
    </xf>
    <xf numFmtId="0" fontId="19" fillId="3" borderId="18" xfId="10" applyFont="1" applyFill="1" applyBorder="1" applyAlignment="1">
      <alignment horizontal="center" vertical="center"/>
    </xf>
    <xf numFmtId="0" fontId="19" fillId="3" borderId="44" xfId="10" applyFont="1" applyFill="1" applyBorder="1" applyAlignment="1">
      <alignment horizontal="center" vertical="center" wrapText="1"/>
    </xf>
    <xf numFmtId="0" fontId="19" fillId="3" borderId="9" xfId="10" applyFont="1" applyFill="1" applyBorder="1" applyAlignment="1"/>
    <xf numFmtId="0" fontId="19" fillId="3" borderId="16" xfId="10" applyFont="1" applyFill="1" applyBorder="1" applyAlignment="1"/>
    <xf numFmtId="0" fontId="19" fillId="3" borderId="16" xfId="10" applyFont="1" applyFill="1" applyBorder="1" applyAlignment="1">
      <alignment horizontal="center"/>
    </xf>
    <xf numFmtId="0" fontId="19" fillId="3" borderId="16" xfId="10" applyFont="1" applyFill="1" applyBorder="1" applyAlignment="1">
      <alignment horizontal="center" vertical="center"/>
    </xf>
    <xf numFmtId="0" fontId="19" fillId="3" borderId="17" xfId="10" applyFont="1" applyFill="1" applyBorder="1" applyAlignment="1">
      <alignment horizontal="center" vertical="center"/>
    </xf>
    <xf numFmtId="49" fontId="19" fillId="3" borderId="46" xfId="10" applyNumberFormat="1" applyFont="1" applyFill="1" applyBorder="1" applyAlignment="1">
      <alignment horizontal="right" vertical="center"/>
    </xf>
    <xf numFmtId="0" fontId="19" fillId="3" borderId="47" xfId="10" applyFont="1" applyFill="1" applyBorder="1" applyAlignment="1">
      <alignment horizontal="center" vertical="center"/>
    </xf>
    <xf numFmtId="0" fontId="19" fillId="3" borderId="3" xfId="10" applyFont="1" applyFill="1" applyBorder="1" applyAlignment="1">
      <alignment horizontal="center" wrapText="1"/>
    </xf>
    <xf numFmtId="0" fontId="19" fillId="3" borderId="53" xfId="10" applyFont="1" applyFill="1" applyBorder="1" applyAlignment="1">
      <alignment horizontal="center"/>
    </xf>
    <xf numFmtId="0" fontId="19" fillId="3" borderId="53" xfId="10" applyFont="1" applyFill="1" applyBorder="1" applyAlignment="1">
      <alignment horizontal="center" vertical="center" wrapText="1"/>
    </xf>
    <xf numFmtId="0" fontId="19" fillId="3" borderId="53" xfId="10" applyFont="1" applyFill="1" applyBorder="1" applyAlignment="1">
      <alignment horizontal="center" wrapText="1"/>
    </xf>
    <xf numFmtId="0" fontId="19" fillId="3" borderId="55" xfId="10" applyFont="1" applyFill="1" applyBorder="1" applyAlignment="1">
      <alignment horizontal="center" wrapText="1"/>
    </xf>
    <xf numFmtId="0" fontId="19" fillId="3" borderId="56" xfId="10" applyFont="1" applyFill="1" applyBorder="1" applyAlignment="1">
      <alignment horizontal="center"/>
    </xf>
    <xf numFmtId="49" fontId="10" fillId="0" borderId="59" xfId="10" applyNumberFormat="1" applyBorder="1" applyAlignment="1">
      <alignment horizontal="center"/>
    </xf>
    <xf numFmtId="0" fontId="19" fillId="0" borderId="59" xfId="10" applyFont="1" applyBorder="1" applyAlignment="1">
      <alignment horizontal="right"/>
    </xf>
    <xf numFmtId="4" fontId="31" fillId="0" borderId="20" xfId="10" applyNumberFormat="1" applyFont="1" applyBorder="1" applyAlignment="1">
      <alignment horizontal="center"/>
    </xf>
    <xf numFmtId="4" fontId="31" fillId="0" borderId="48" xfId="10" applyNumberFormat="1" applyFont="1" applyBorder="1" applyAlignment="1">
      <alignment horizontal="center"/>
    </xf>
    <xf numFmtId="10" fontId="31" fillId="0" borderId="50" xfId="10" applyNumberFormat="1" applyFont="1" applyBorder="1" applyAlignment="1">
      <alignment horizontal="center"/>
    </xf>
    <xf numFmtId="10" fontId="31" fillId="0" borderId="51" xfId="11" applyNumberFormat="1" applyFont="1" applyFill="1" applyBorder="1" applyAlignment="1"/>
    <xf numFmtId="4" fontId="31" fillId="0" borderId="48" xfId="10" applyNumberFormat="1" applyFont="1" applyBorder="1" applyAlignment="1"/>
    <xf numFmtId="10" fontId="31" fillId="0" borderId="50" xfId="11" applyNumberFormat="1" applyFont="1" applyFill="1" applyBorder="1" applyAlignment="1"/>
    <xf numFmtId="4" fontId="10" fillId="0" borderId="48" xfId="10" applyNumberFormat="1" applyBorder="1" applyAlignment="1"/>
    <xf numFmtId="10" fontId="10" fillId="0" borderId="50" xfId="11" applyNumberFormat="1" applyFont="1" applyFill="1" applyBorder="1" applyAlignment="1"/>
    <xf numFmtId="0" fontId="30" fillId="0" borderId="0" xfId="10" applyFont="1">
      <alignment vertical="top"/>
    </xf>
    <xf numFmtId="49" fontId="10" fillId="0" borderId="60" xfId="10" applyNumberFormat="1" applyBorder="1" applyAlignment="1">
      <alignment horizontal="center"/>
    </xf>
    <xf numFmtId="0" fontId="18" fillId="0" borderId="60" xfId="10" applyFont="1" applyBorder="1" applyAlignment="1">
      <alignment horizontal="right"/>
    </xf>
    <xf numFmtId="4" fontId="31" fillId="0" borderId="36" xfId="10" applyNumberFormat="1" applyFont="1" applyBorder="1" applyAlignment="1">
      <alignment horizontal="center"/>
    </xf>
    <xf numFmtId="4" fontId="31" fillId="0" borderId="40" xfId="10" applyNumberFormat="1" applyFont="1" applyBorder="1" applyAlignment="1">
      <alignment horizontal="center"/>
    </xf>
    <xf numFmtId="4" fontId="31" fillId="0" borderId="17" xfId="10" applyNumberFormat="1" applyFont="1" applyBorder="1" applyAlignment="1">
      <alignment horizontal="center"/>
    </xf>
    <xf numFmtId="10" fontId="10" fillId="0" borderId="7" xfId="11" applyNumberFormat="1" applyFont="1" applyFill="1" applyBorder="1" applyAlignment="1"/>
    <xf numFmtId="4" fontId="10" fillId="0" borderId="40" xfId="10" applyNumberFormat="1" applyBorder="1" applyAlignment="1"/>
    <xf numFmtId="10" fontId="10" fillId="0" borderId="17" xfId="11" applyNumberFormat="1" applyFont="1" applyFill="1" applyBorder="1" applyAlignment="1"/>
    <xf numFmtId="49" fontId="10" fillId="0" borderId="61" xfId="10" applyNumberFormat="1" applyBorder="1" applyAlignment="1">
      <alignment horizontal="center"/>
    </xf>
    <xf numFmtId="0" fontId="18" fillId="0" borderId="61" xfId="10" applyFont="1" applyBorder="1" applyAlignment="1">
      <alignment horizontal="right"/>
    </xf>
    <xf numFmtId="4" fontId="31" fillId="0" borderId="26" xfId="10" applyNumberFormat="1" applyFont="1" applyBorder="1" applyAlignment="1">
      <alignment horizontal="center"/>
    </xf>
    <xf numFmtId="4" fontId="31" fillId="0" borderId="54" xfId="10" applyNumberFormat="1" applyFont="1" applyBorder="1" applyAlignment="1">
      <alignment horizontal="center"/>
    </xf>
    <xf numFmtId="4" fontId="31" fillId="0" borderId="56" xfId="10" applyNumberFormat="1" applyFont="1" applyBorder="1" applyAlignment="1">
      <alignment horizontal="center"/>
    </xf>
    <xf numFmtId="10" fontId="10" fillId="0" borderId="62" xfId="11" applyNumberFormat="1" applyFont="1" applyFill="1" applyBorder="1" applyAlignment="1"/>
    <xf numFmtId="4" fontId="10" fillId="0" borderId="54" xfId="10" applyNumberFormat="1" applyBorder="1" applyAlignment="1"/>
    <xf numFmtId="10" fontId="10" fillId="0" borderId="56" xfId="11" applyNumberFormat="1" applyFont="1" applyFill="1" applyBorder="1" applyAlignment="1"/>
    <xf numFmtId="49" fontId="10" fillId="0" borderId="23" xfId="10" applyNumberFormat="1" applyBorder="1" applyAlignment="1">
      <alignment horizontal="center"/>
    </xf>
    <xf numFmtId="0" fontId="19" fillId="0" borderId="63" xfId="10" applyFont="1" applyBorder="1" applyAlignment="1">
      <alignment horizontal="right"/>
    </xf>
    <xf numFmtId="4" fontId="19" fillId="0" borderId="37" xfId="10" applyNumberFormat="1" applyFont="1" applyBorder="1" applyAlignment="1">
      <alignment horizontal="center" vertical="center"/>
    </xf>
    <xf numFmtId="4" fontId="19" fillId="0" borderId="64" xfId="10" applyNumberFormat="1" applyFont="1" applyBorder="1" applyAlignment="1">
      <alignment horizontal="center" vertical="center"/>
    </xf>
    <xf numFmtId="10" fontId="19" fillId="0" borderId="14" xfId="10" applyNumberFormat="1" applyFont="1" applyBorder="1" applyAlignment="1">
      <alignment horizontal="center" vertical="center"/>
    </xf>
    <xf numFmtId="10" fontId="31" fillId="0" borderId="14" xfId="11" applyNumberFormat="1" applyFont="1" applyFill="1" applyBorder="1" applyAlignment="1"/>
    <xf numFmtId="4" fontId="19" fillId="0" borderId="64" xfId="10" applyNumberFormat="1" applyFont="1" applyBorder="1" applyAlignment="1">
      <alignment vertical="center"/>
    </xf>
    <xf numFmtId="10" fontId="31" fillId="0" borderId="65" xfId="11" applyNumberFormat="1" applyFont="1" applyFill="1" applyBorder="1" applyAlignment="1"/>
    <xf numFmtId="4" fontId="31" fillId="0" borderId="64" xfId="10" applyNumberFormat="1" applyFont="1" applyBorder="1" applyAlignment="1"/>
  </cellXfs>
  <cellStyles count="12">
    <cellStyle name="Millares 2" xfId="3" xr:uid="{9A0FC8B9-93F3-4B5A-86B3-0DCD172B7032}"/>
    <cellStyle name="Millares_CUADRO COMPARATIVO DE METRADOS" xfId="7" xr:uid="{B523E5D6-53E3-4DC0-9EE4-D747B9962C8B}"/>
    <cellStyle name="Normal" xfId="0" builtinId="0"/>
    <cellStyle name="Normal 2" xfId="1" xr:uid="{5BE90923-70CC-46A2-BC81-6B1E716E46C5}"/>
    <cellStyle name="Normal 3" xfId="10" xr:uid="{8ADC9279-9563-4D11-8FCA-DFC99C1A609C}"/>
    <cellStyle name="Normal 4" xfId="5" xr:uid="{F10410AB-6405-415A-A3BD-B7F0BA1F14FF}"/>
    <cellStyle name="Normal 4 6" xfId="4" xr:uid="{68328BB0-6733-4B79-9D4D-BFF4A3C83335}"/>
    <cellStyle name="Normal_CUADRO AVANCE MENSUAL" xfId="6" xr:uid="{BC9B4EAB-90C0-466F-B033-2FA481B77F0F}"/>
    <cellStyle name="Normal_FICHATECNICA_FF-01" xfId="2" xr:uid="{89A49FCE-2770-4886-A8B6-41983270DB94}"/>
    <cellStyle name="Porcentaje 2" xfId="11" xr:uid="{AE8CF5B7-589D-4A87-ACB3-1429D834FB05}"/>
    <cellStyle name="Porcentaje 3" xfId="8" xr:uid="{2482F5F6-2908-4789-9096-4776F26CEE12}"/>
    <cellStyle name="Porcentual 2 2 2" xfId="9" xr:uid="{8297E96A-C652-4DAA-8ACA-EE40C0D6501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01533972961973"/>
          <c:y val="2.6753517552615822E-2"/>
          <c:w val="0.825013097599543"/>
          <c:h val="0.73024231338594414"/>
        </c:manualLayout>
      </c:layout>
      <c:lineChart>
        <c:grouping val="standard"/>
        <c:varyColors val="0"/>
        <c:ser>
          <c:idx val="2"/>
          <c:order val="0"/>
          <c:tx>
            <c:v>PROGRAMADO</c:v>
          </c:tx>
          <c:spPr>
            <a:ln w="38100">
              <a:solidFill>
                <a:srgbClr val="C00000">
                  <a:alpha val="96000"/>
                </a:srgbClr>
              </a:solidFill>
            </a:ln>
          </c:spPr>
          <c:marker>
            <c:spPr>
              <a:solidFill>
                <a:srgbClr val="7030A0">
                  <a:alpha val="94000"/>
                </a:srgbClr>
              </a:solidFill>
              <a:ln w="38100"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1.1359824088805924E-3"/>
                  <c:y val="2.279880225482127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9E-44B9-B8BF-E1834205E698}"/>
                </c:ext>
              </c:extLst>
            </c:dLbl>
            <c:dLbl>
              <c:idx val="1"/>
              <c:layout>
                <c:manualLayout>
                  <c:x val="2.4798011983333231E-3"/>
                  <c:y val="2.536119086909967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9E-44B9-B8BF-E1834205E698}"/>
                </c:ext>
              </c:extLst>
            </c:dLbl>
            <c:dLbl>
              <c:idx val="2"/>
              <c:layout>
                <c:manualLayout>
                  <c:x val="-2.9861058058001533E-3"/>
                  <c:y val="2.536119086909967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9E-44B9-B8BF-E1834205E698}"/>
                </c:ext>
              </c:extLst>
            </c:dLbl>
            <c:dLbl>
              <c:idx val="3"/>
              <c:layout>
                <c:manualLayout>
                  <c:x val="-1.0217673020227984E-2"/>
                  <c:y val="4.073552255477000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9E-44B9-B8BF-E1834205E69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'FE-07'!$B$45:$B$49</c:f>
              <c:strCache>
                <c:ptCount val="5"/>
                <c:pt idx="0">
                  <c:v>INICIO</c:v>
                </c:pt>
                <c:pt idx="1">
                  <c:v>ABRIL 2022</c:v>
                </c:pt>
                <c:pt idx="2">
                  <c:v>MAYO 2022</c:v>
                </c:pt>
                <c:pt idx="3">
                  <c:v>JUNIO 2022</c:v>
                </c:pt>
                <c:pt idx="4">
                  <c:v>JULIO 2022</c:v>
                </c:pt>
              </c:strCache>
            </c:strRef>
          </c:cat>
          <c:val>
            <c:numRef>
              <c:f>'FE-07'!$F$45:$F$49</c:f>
              <c:numCache>
                <c:formatCode>0.00%</c:formatCode>
                <c:ptCount val="5"/>
                <c:pt idx="0">
                  <c:v>0</c:v>
                </c:pt>
                <c:pt idx="1">
                  <c:v>5.7826758020896943E-2</c:v>
                </c:pt>
                <c:pt idx="2">
                  <c:v>0.16502962749216532</c:v>
                </c:pt>
                <c:pt idx="3">
                  <c:v>0.61913413637370229</c:v>
                </c:pt>
                <c:pt idx="4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29E-44B9-B8BF-E1834205E698}"/>
            </c:ext>
          </c:extLst>
        </c:ser>
        <c:ser>
          <c:idx val="0"/>
          <c:order val="1"/>
          <c:tx>
            <c:v>EJECUTADO</c:v>
          </c:tx>
          <c:dLbls>
            <c:dLbl>
              <c:idx val="0"/>
              <c:layout>
                <c:manualLayout>
                  <c:x val="-2.5241206456973361E-2"/>
                  <c:y val="-3.357374725930344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9E-44B9-B8BF-E1834205E698}"/>
                </c:ext>
              </c:extLst>
            </c:dLbl>
            <c:dLbl>
              <c:idx val="1"/>
              <c:layout>
                <c:manualLayout>
                  <c:x val="-3.2472773671401195E-2"/>
                  <c:y val="-4.382330171641702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9E-44B9-B8BF-E1834205E698}"/>
                </c:ext>
              </c:extLst>
            </c:dLbl>
            <c:dLbl>
              <c:idx val="2"/>
              <c:layout>
                <c:manualLayout>
                  <c:x val="-3.5528158270725391E-2"/>
                  <c:y val="-5.919763340208739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9E-44B9-B8BF-E1834205E698}"/>
                </c:ext>
              </c:extLst>
            </c:dLbl>
            <c:dLbl>
              <c:idx val="3"/>
              <c:layout>
                <c:manualLayout>
                  <c:x val="-4.2759725485153222E-2"/>
                  <c:y val="-3.869852448786018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9E-44B9-B8BF-E1834205E69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'FE-07'!$B$45:$B$49</c:f>
              <c:strCache>
                <c:ptCount val="5"/>
                <c:pt idx="0">
                  <c:v>INICIO</c:v>
                </c:pt>
                <c:pt idx="1">
                  <c:v>ABRIL 2022</c:v>
                </c:pt>
                <c:pt idx="2">
                  <c:v>MAYO 2022</c:v>
                </c:pt>
                <c:pt idx="3">
                  <c:v>JUNIO 2022</c:v>
                </c:pt>
                <c:pt idx="4">
                  <c:v>JULIO 2022</c:v>
                </c:pt>
              </c:strCache>
            </c:strRef>
          </c:cat>
          <c:val>
            <c:numRef>
              <c:f>'FE-07'!$L$45:$L$49</c:f>
              <c:numCache>
                <c:formatCode>0.00%</c:formatCode>
                <c:ptCount val="5"/>
                <c:pt idx="0">
                  <c:v>0</c:v>
                </c:pt>
                <c:pt idx="1">
                  <c:v>5.7826758020896943E-2</c:v>
                </c:pt>
                <c:pt idx="2">
                  <c:v>0.16502962749216532</c:v>
                </c:pt>
                <c:pt idx="3">
                  <c:v>0.65051658535603329</c:v>
                </c:pt>
                <c:pt idx="4">
                  <c:v>0.95302549373561418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9E-44B9-B8BF-E1834205E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7393344"/>
        <c:axId val="1"/>
      </c:lineChart>
      <c:catAx>
        <c:axId val="857393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8573933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dTable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81800973763039"/>
          <c:y val="0.94294237316720952"/>
          <c:w val="0.11245704417059393"/>
          <c:h val="4.724557020733855E-2"/>
        </c:manualLayout>
      </c:layout>
      <c:overlay val="0"/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000000000000189" r="0.75000000000000189" t="1" header="0" footer="0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105</xdr:row>
      <xdr:rowOff>0</xdr:rowOff>
    </xdr:from>
    <xdr:to>
      <xdr:col>11</xdr:col>
      <xdr:colOff>47625</xdr:colOff>
      <xdr:row>106</xdr:row>
      <xdr:rowOff>114300</xdr:rowOff>
    </xdr:to>
    <xdr:sp macro="" textlink="">
      <xdr:nvSpPr>
        <xdr:cNvPr id="2" name="AutoShape 1024">
          <a:extLst>
            <a:ext uri="{FF2B5EF4-FFF2-40B4-BE49-F238E27FC236}">
              <a16:creationId xmlns:a16="http://schemas.microsoft.com/office/drawing/2014/main" id="{E78C5FA1-8D3C-42E7-9ACE-8740A9C749FB}"/>
            </a:ext>
          </a:extLst>
        </xdr:cNvPr>
        <xdr:cNvSpPr>
          <a:spLocks noChangeAspect="1" noChangeArrowheads="1"/>
        </xdr:cNvSpPr>
      </xdr:nvSpPr>
      <xdr:spPr bwMode="auto">
        <a:xfrm>
          <a:off x="2562225" y="2269807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48</xdr:col>
      <xdr:colOff>0</xdr:colOff>
      <xdr:row>53</xdr:row>
      <xdr:rowOff>0</xdr:rowOff>
    </xdr:from>
    <xdr:to>
      <xdr:col>50</xdr:col>
      <xdr:colOff>9525</xdr:colOff>
      <xdr:row>54</xdr:row>
      <xdr:rowOff>114300</xdr:rowOff>
    </xdr:to>
    <xdr:sp macro="" textlink="">
      <xdr:nvSpPr>
        <xdr:cNvPr id="3" name="AutoShape 1025">
          <a:extLst>
            <a:ext uri="{FF2B5EF4-FFF2-40B4-BE49-F238E27FC236}">
              <a16:creationId xmlns:a16="http://schemas.microsoft.com/office/drawing/2014/main" id="{6B1B2E30-3979-45DC-9FE0-8CF8D38D57F6}"/>
            </a:ext>
          </a:extLst>
        </xdr:cNvPr>
        <xdr:cNvSpPr>
          <a:spLocks noChangeAspect="1" noChangeArrowheads="1"/>
        </xdr:cNvSpPr>
      </xdr:nvSpPr>
      <xdr:spPr bwMode="auto">
        <a:xfrm>
          <a:off x="16230600" y="12296775"/>
          <a:ext cx="3714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210</xdr:row>
      <xdr:rowOff>0</xdr:rowOff>
    </xdr:from>
    <xdr:to>
      <xdr:col>6</xdr:col>
      <xdr:colOff>314325</xdr:colOff>
      <xdr:row>211</xdr:row>
      <xdr:rowOff>114300</xdr:rowOff>
    </xdr:to>
    <xdr:sp macro="" textlink="">
      <xdr:nvSpPr>
        <xdr:cNvPr id="4" name="AutoShape 1472">
          <a:extLst>
            <a:ext uri="{FF2B5EF4-FFF2-40B4-BE49-F238E27FC236}">
              <a16:creationId xmlns:a16="http://schemas.microsoft.com/office/drawing/2014/main" id="{F339797E-E228-414E-9B69-37A70B94863A}"/>
            </a:ext>
          </a:extLst>
        </xdr:cNvPr>
        <xdr:cNvSpPr>
          <a:spLocks noChangeAspect="1" noChangeArrowheads="1"/>
        </xdr:cNvSpPr>
      </xdr:nvSpPr>
      <xdr:spPr bwMode="auto">
        <a:xfrm>
          <a:off x="1438275" y="45605700"/>
          <a:ext cx="3143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308</xdr:row>
      <xdr:rowOff>0</xdr:rowOff>
    </xdr:from>
    <xdr:to>
      <xdr:col>18</xdr:col>
      <xdr:colOff>123825</xdr:colOff>
      <xdr:row>309</xdr:row>
      <xdr:rowOff>114300</xdr:rowOff>
    </xdr:to>
    <xdr:sp macro="" textlink="">
      <xdr:nvSpPr>
        <xdr:cNvPr id="5" name="AutoShape 1473">
          <a:extLst>
            <a:ext uri="{FF2B5EF4-FFF2-40B4-BE49-F238E27FC236}">
              <a16:creationId xmlns:a16="http://schemas.microsoft.com/office/drawing/2014/main" id="{2A3C0F5F-8330-4369-AE24-D048721C3610}"/>
            </a:ext>
          </a:extLst>
        </xdr:cNvPr>
        <xdr:cNvSpPr>
          <a:spLocks noChangeAspect="1" noChangeArrowheads="1"/>
        </xdr:cNvSpPr>
      </xdr:nvSpPr>
      <xdr:spPr bwMode="auto">
        <a:xfrm>
          <a:off x="4505325" y="66103500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113</xdr:row>
      <xdr:rowOff>0</xdr:rowOff>
    </xdr:from>
    <xdr:to>
      <xdr:col>11</xdr:col>
      <xdr:colOff>47625</xdr:colOff>
      <xdr:row>114</xdr:row>
      <xdr:rowOff>114300</xdr:rowOff>
    </xdr:to>
    <xdr:sp macro="" textlink="">
      <xdr:nvSpPr>
        <xdr:cNvPr id="6" name="AutoShape 1024">
          <a:extLst>
            <a:ext uri="{FF2B5EF4-FFF2-40B4-BE49-F238E27FC236}">
              <a16:creationId xmlns:a16="http://schemas.microsoft.com/office/drawing/2014/main" id="{4DD5CA39-4215-4CFC-820C-7DC227863AC3}"/>
            </a:ext>
          </a:extLst>
        </xdr:cNvPr>
        <xdr:cNvSpPr>
          <a:spLocks noChangeAspect="1" noChangeArrowheads="1"/>
        </xdr:cNvSpPr>
      </xdr:nvSpPr>
      <xdr:spPr bwMode="auto">
        <a:xfrm>
          <a:off x="2562225" y="24326850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238125</xdr:colOff>
      <xdr:row>166</xdr:row>
      <xdr:rowOff>66675</xdr:rowOff>
    </xdr:from>
    <xdr:to>
      <xdr:col>33</xdr:col>
      <xdr:colOff>161925</xdr:colOff>
      <xdr:row>205</xdr:row>
      <xdr:rowOff>66675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62A06033-3BD6-4F00-97C0-20B552A1C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35937825"/>
          <a:ext cx="5829300" cy="780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210</xdr:row>
      <xdr:rowOff>0</xdr:rowOff>
    </xdr:from>
    <xdr:to>
      <xdr:col>21</xdr:col>
      <xdr:colOff>95250</xdr:colOff>
      <xdr:row>245</xdr:row>
      <xdr:rowOff>76200</xdr:rowOff>
    </xdr:to>
    <xdr:pic>
      <xdr:nvPicPr>
        <xdr:cNvPr id="8" name="Imagen 8">
          <a:extLst>
            <a:ext uri="{FF2B5EF4-FFF2-40B4-BE49-F238E27FC236}">
              <a16:creationId xmlns:a16="http://schemas.microsoft.com/office/drawing/2014/main" id="{84D6FF29-EE47-406D-88D9-D1A70E487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5605700"/>
          <a:ext cx="5314950" cy="707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123825</xdr:colOff>
      <xdr:row>216</xdr:row>
      <xdr:rowOff>57150</xdr:rowOff>
    </xdr:from>
    <xdr:to>
      <xdr:col>40</xdr:col>
      <xdr:colOff>628650</xdr:colOff>
      <xdr:row>237</xdr:row>
      <xdr:rowOff>76200</xdr:rowOff>
    </xdr:to>
    <xdr:pic>
      <xdr:nvPicPr>
        <xdr:cNvPr id="9" name="Imagen 10">
          <a:extLst>
            <a:ext uri="{FF2B5EF4-FFF2-40B4-BE49-F238E27FC236}">
              <a16:creationId xmlns:a16="http://schemas.microsoft.com/office/drawing/2014/main" id="{5DDF8E58-DC97-441A-91C5-D3E7DD0AE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46863000"/>
          <a:ext cx="5591175" cy="421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249</xdr:row>
      <xdr:rowOff>114300</xdr:rowOff>
    </xdr:from>
    <xdr:to>
      <xdr:col>34</xdr:col>
      <xdr:colOff>85725</xdr:colOff>
      <xdr:row>293</xdr:row>
      <xdr:rowOff>9525</xdr:rowOff>
    </xdr:to>
    <xdr:pic>
      <xdr:nvPicPr>
        <xdr:cNvPr id="10" name="Imagen 14">
          <a:extLst>
            <a:ext uri="{FF2B5EF4-FFF2-40B4-BE49-F238E27FC236}">
              <a16:creationId xmlns:a16="http://schemas.microsoft.com/office/drawing/2014/main" id="{9D5C1CE2-CACC-4E7D-8929-8308B5471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53978175"/>
          <a:ext cx="6657975" cy="869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304800</xdr:colOff>
      <xdr:row>296</xdr:row>
      <xdr:rowOff>57150</xdr:rowOff>
    </xdr:from>
    <xdr:to>
      <xdr:col>33</xdr:col>
      <xdr:colOff>152400</xdr:colOff>
      <xdr:row>334</xdr:row>
      <xdr:rowOff>142875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9AF3606E-9C92-4E5D-99D8-DBE143C14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63760350"/>
          <a:ext cx="5753100" cy="768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338</xdr:row>
      <xdr:rowOff>57150</xdr:rowOff>
    </xdr:from>
    <xdr:to>
      <xdr:col>40</xdr:col>
      <xdr:colOff>781050</xdr:colOff>
      <xdr:row>380</xdr:row>
      <xdr:rowOff>171450</xdr:rowOff>
    </xdr:to>
    <xdr:pic>
      <xdr:nvPicPr>
        <xdr:cNvPr id="12" name="Imagen 22">
          <a:extLst>
            <a:ext uri="{FF2B5EF4-FFF2-40B4-BE49-F238E27FC236}">
              <a16:creationId xmlns:a16="http://schemas.microsoft.com/office/drawing/2014/main" id="{D4827501-6F32-48ED-8C25-E482FF024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2723375"/>
          <a:ext cx="11315700" cy="851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228600</xdr:colOff>
      <xdr:row>429</xdr:row>
      <xdr:rowOff>142875</xdr:rowOff>
    </xdr:from>
    <xdr:to>
      <xdr:col>33</xdr:col>
      <xdr:colOff>419100</xdr:colOff>
      <xdr:row>471</xdr:row>
      <xdr:rowOff>104775</xdr:rowOff>
    </xdr:to>
    <xdr:pic>
      <xdr:nvPicPr>
        <xdr:cNvPr id="13" name="Imagen 30">
          <a:extLst>
            <a:ext uri="{FF2B5EF4-FFF2-40B4-BE49-F238E27FC236}">
              <a16:creationId xmlns:a16="http://schemas.microsoft.com/office/drawing/2014/main" id="{DD3D6CF4-CF83-41E8-A81B-E2A14E417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91982925"/>
          <a:ext cx="6353175" cy="836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475</xdr:row>
      <xdr:rowOff>0</xdr:rowOff>
    </xdr:from>
    <xdr:to>
      <xdr:col>40</xdr:col>
      <xdr:colOff>723900</xdr:colOff>
      <xdr:row>516</xdr:row>
      <xdr:rowOff>142875</xdr:rowOff>
    </xdr:to>
    <xdr:pic>
      <xdr:nvPicPr>
        <xdr:cNvPr id="14" name="Imagen 34">
          <a:extLst>
            <a:ext uri="{FF2B5EF4-FFF2-40B4-BE49-F238E27FC236}">
              <a16:creationId xmlns:a16="http://schemas.microsoft.com/office/drawing/2014/main" id="{41A5DF18-E7B1-40CA-A219-A04951BF0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01526975"/>
          <a:ext cx="11239500" cy="834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238125</xdr:colOff>
      <xdr:row>519</xdr:row>
      <xdr:rowOff>180975</xdr:rowOff>
    </xdr:from>
    <xdr:to>
      <xdr:col>33</xdr:col>
      <xdr:colOff>428625</xdr:colOff>
      <xdr:row>561</xdr:row>
      <xdr:rowOff>95250</xdr:rowOff>
    </xdr:to>
    <xdr:pic>
      <xdr:nvPicPr>
        <xdr:cNvPr id="15" name="Imagen 38">
          <a:extLst>
            <a:ext uri="{FF2B5EF4-FFF2-40B4-BE49-F238E27FC236}">
              <a16:creationId xmlns:a16="http://schemas.microsoft.com/office/drawing/2014/main" id="{06FBD6E7-2AEB-4542-BE6A-4597702C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10994825"/>
          <a:ext cx="6353175" cy="831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564</xdr:row>
      <xdr:rowOff>142875</xdr:rowOff>
    </xdr:from>
    <xdr:to>
      <xdr:col>40</xdr:col>
      <xdr:colOff>742950</xdr:colOff>
      <xdr:row>607</xdr:row>
      <xdr:rowOff>28575</xdr:rowOff>
    </xdr:to>
    <xdr:pic>
      <xdr:nvPicPr>
        <xdr:cNvPr id="16" name="Imagen 42">
          <a:extLst>
            <a:ext uri="{FF2B5EF4-FFF2-40B4-BE49-F238E27FC236}">
              <a16:creationId xmlns:a16="http://schemas.microsoft.com/office/drawing/2014/main" id="{F105D2DD-F404-481E-B974-B6245FACC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20443625"/>
          <a:ext cx="11287125" cy="848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616</xdr:row>
      <xdr:rowOff>38100</xdr:rowOff>
    </xdr:from>
    <xdr:to>
      <xdr:col>22</xdr:col>
      <xdr:colOff>19050</xdr:colOff>
      <xdr:row>651</xdr:row>
      <xdr:rowOff>114300</xdr:rowOff>
    </xdr:to>
    <xdr:pic>
      <xdr:nvPicPr>
        <xdr:cNvPr id="17" name="Imagen 46">
          <a:extLst>
            <a:ext uri="{FF2B5EF4-FFF2-40B4-BE49-F238E27FC236}">
              <a16:creationId xmlns:a16="http://schemas.microsoft.com/office/drawing/2014/main" id="{9B7DB69E-6A9C-49F3-8E2C-65FD9E19F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30778250"/>
          <a:ext cx="5457825" cy="707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247650</xdr:colOff>
      <xdr:row>385</xdr:row>
      <xdr:rowOff>38100</xdr:rowOff>
    </xdr:from>
    <xdr:to>
      <xdr:col>33</xdr:col>
      <xdr:colOff>438150</xdr:colOff>
      <xdr:row>426</xdr:row>
      <xdr:rowOff>38100</xdr:rowOff>
    </xdr:to>
    <xdr:pic>
      <xdr:nvPicPr>
        <xdr:cNvPr id="18" name="Imagen 32">
          <a:extLst>
            <a:ext uri="{FF2B5EF4-FFF2-40B4-BE49-F238E27FC236}">
              <a16:creationId xmlns:a16="http://schemas.microsoft.com/office/drawing/2014/main" id="{54D1CFF7-0DF7-4BF0-A249-A9ADB704E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82591275"/>
          <a:ext cx="6353175" cy="820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57150</xdr:colOff>
      <xdr:row>616</xdr:row>
      <xdr:rowOff>19050</xdr:rowOff>
    </xdr:from>
    <xdr:to>
      <xdr:col>40</xdr:col>
      <xdr:colOff>742950</xdr:colOff>
      <xdr:row>651</xdr:row>
      <xdr:rowOff>104775</xdr:rowOff>
    </xdr:to>
    <xdr:pic>
      <xdr:nvPicPr>
        <xdr:cNvPr id="19" name="Imagen 46">
          <a:extLst>
            <a:ext uri="{FF2B5EF4-FFF2-40B4-BE49-F238E27FC236}">
              <a16:creationId xmlns:a16="http://schemas.microsoft.com/office/drawing/2014/main" id="{9CA98642-8265-40B5-9A44-B0F25E6F4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130759200"/>
          <a:ext cx="5772150" cy="708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663</xdr:row>
      <xdr:rowOff>85725</xdr:rowOff>
    </xdr:from>
    <xdr:to>
      <xdr:col>21</xdr:col>
      <xdr:colOff>19050</xdr:colOff>
      <xdr:row>696</xdr:row>
      <xdr:rowOff>152400</xdr:rowOff>
    </xdr:to>
    <xdr:pic>
      <xdr:nvPicPr>
        <xdr:cNvPr id="20" name="Imagen 46">
          <a:extLst>
            <a:ext uri="{FF2B5EF4-FFF2-40B4-BE49-F238E27FC236}">
              <a16:creationId xmlns:a16="http://schemas.microsoft.com/office/drawing/2014/main" id="{91387090-7889-47CC-B09D-24FD75C11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265150"/>
          <a:ext cx="5229225" cy="666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710</xdr:row>
      <xdr:rowOff>66675</xdr:rowOff>
    </xdr:from>
    <xdr:to>
      <xdr:col>41</xdr:col>
      <xdr:colOff>0</xdr:colOff>
      <xdr:row>753</xdr:row>
      <xdr:rowOff>9525</xdr:rowOff>
    </xdr:to>
    <xdr:pic>
      <xdr:nvPicPr>
        <xdr:cNvPr id="21" name="Imagen 46">
          <a:extLst>
            <a:ext uri="{FF2B5EF4-FFF2-40B4-BE49-F238E27FC236}">
              <a16:creationId xmlns:a16="http://schemas.microsoft.com/office/drawing/2014/main" id="{C4E0E88F-0BAD-4315-BF61-A561A4620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9685375"/>
          <a:ext cx="11382375" cy="854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190500</xdr:colOff>
      <xdr:row>663</xdr:row>
      <xdr:rowOff>123825</xdr:rowOff>
    </xdr:from>
    <xdr:to>
      <xdr:col>40</xdr:col>
      <xdr:colOff>266700</xdr:colOff>
      <xdr:row>697</xdr:row>
      <xdr:rowOff>171450</xdr:rowOff>
    </xdr:to>
    <xdr:pic>
      <xdr:nvPicPr>
        <xdr:cNvPr id="22" name="Imagen 46">
          <a:extLst>
            <a:ext uri="{FF2B5EF4-FFF2-40B4-BE49-F238E27FC236}">
              <a16:creationId xmlns:a16="http://schemas.microsoft.com/office/drawing/2014/main" id="{B3DEB99E-398F-4F26-BF02-4E39D9F11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40303250"/>
          <a:ext cx="5162550" cy="684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8</xdr:row>
      <xdr:rowOff>9525</xdr:rowOff>
    </xdr:from>
    <xdr:to>
      <xdr:col>11</xdr:col>
      <xdr:colOff>38100</xdr:colOff>
      <xdr:row>37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BF2169-B1E2-4165-B7B0-5091EC8A9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an%20Carlos/Desktop/TRABAJOS%20MUNI%20CHINCHEROS/OBRA%20RESERVORIO%20CARMENPAMPA/VALORIZACION%20MES%20DE%20JULIO%202022/VALORIZACI&#211;N%20ME%20DEL%20JULIO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C\Desktop\1%20RA%20ETAPA%20CHINCHEROS\OBSERVACIONES%20ABSUELTAS%20EXPEDIENTE%20CHOCLOCOCHA%20%2009-06-15\6.1.%20HOJA%20DE%20METRADOS\4.-%20ALCANTARILLAD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uancarama\INF.%2001%20Mensual%20Agosto_Trabaja%20Peru-EVERD\03.01,%20GRAFICO%20AVANCE%20FISICO%20MENS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-01"/>
      <sheetName val="FE-02"/>
      <sheetName val="FE-03"/>
      <sheetName val="FE-04"/>
      <sheetName val="FE-05"/>
      <sheetName val="FE-06"/>
      <sheetName val="FE-07"/>
      <sheetName val="FF-01"/>
      <sheetName val="FF-02"/>
      <sheetName val="FF-03"/>
      <sheetName val="FF-04"/>
      <sheetName val="FF-05"/>
    </sheetNames>
    <sheetDataSet>
      <sheetData sheetId="0">
        <row r="4">
          <cell r="D4" t="str">
            <v>MUNICIPALIDAD PROVINCIAL DE CHINCHEROS</v>
          </cell>
        </row>
        <row r="9">
          <cell r="D9" t="str">
            <v>"CREACION DE RESERVORIO EN EL SECTOR CARMEN PAMPA DE LA LOCALIDAD DE PULCAY DEL DISTRITO DE LOS CHANKAS, PROVINCIA DE CHINCHEROS - DEPARTAMENTO DE APURIMAC"</v>
          </cell>
        </row>
        <row r="12">
          <cell r="D12">
            <v>193340.06</v>
          </cell>
        </row>
        <row r="19">
          <cell r="D19" t="str">
            <v xml:space="preserve"> 10: AGROPECUARIA </v>
          </cell>
        </row>
        <row r="20">
          <cell r="D20" t="str">
            <v xml:space="preserve"> 025: RIEGO </v>
          </cell>
        </row>
        <row r="21">
          <cell r="D21" t="str">
            <v xml:space="preserve">050: INFRAESTRUCTURA DE RIEGO </v>
          </cell>
        </row>
        <row r="22">
          <cell r="D22" t="str">
            <v>"CREACION DE RESERVORIO EN EL SECTOR CARMEN PAMPA DE LA LOCALIDAD DE PULCAY DEL DISTRITO DE LOS CHANKAS, PROVINCIA DE CHINCHEROS - DEPARTAMENTO DE APURIMAC"</v>
          </cell>
        </row>
        <row r="24">
          <cell r="D24">
            <v>103</v>
          </cell>
        </row>
        <row r="25">
          <cell r="D25" t="str">
            <v>DONACIONES Y TRANSFERENCIAS  - CANON Y SOBRECANON, REGALIAS, RENTA DE ADUANAS Y PARTICIPACIONES</v>
          </cell>
        </row>
        <row r="26">
          <cell r="D26" t="str">
            <v>Administracion Directa</v>
          </cell>
        </row>
        <row r="33">
          <cell r="D33" t="str">
            <v>Ing. Juan M. Palacios Bermudo</v>
          </cell>
        </row>
        <row r="37">
          <cell r="D37" t="str">
            <v>Ing. Wilfredo Caillahua Achallma</v>
          </cell>
        </row>
      </sheetData>
      <sheetData sheetId="1">
        <row r="7">
          <cell r="N7" t="str">
            <v>"CREACION DE RESERVORIO EN EL SECTOR CARMEN PAMPA DE LA LOCALIDAD DE PULCAY DEL DISTRITO DE LOS CHANKAS, PROVINCIA DE CHINCHEROS - DEPARTAMENTO DE APURIMAC"</v>
          </cell>
        </row>
        <row r="29">
          <cell r="N29" t="str">
            <v>DONACIONES Y TRANSFERENCIAS  - CANON Y SOBRECANON, REGALIAS, RENTA DE ADUANAS Y PARTICIPACIONES</v>
          </cell>
        </row>
        <row r="34">
          <cell r="W34">
            <v>193340.06</v>
          </cell>
        </row>
        <row r="148">
          <cell r="U148">
            <v>12810</v>
          </cell>
        </row>
      </sheetData>
      <sheetData sheetId="2">
        <row r="14">
          <cell r="B14" t="str">
            <v>01</v>
          </cell>
          <cell r="C14" t="str">
            <v>INFRAESTRUCTURA DE RIEGO CARMEN PAMPA</v>
          </cell>
        </row>
        <row r="21">
          <cell r="B21" t="str">
            <v>01.02</v>
          </cell>
          <cell r="C21" t="str">
            <v xml:space="preserve">   CONSTRUCCION TOMA LATERAL (01 UND)</v>
          </cell>
        </row>
        <row r="27">
          <cell r="B27" t="str">
            <v>01.02.03</v>
          </cell>
          <cell r="C27" t="str">
            <v xml:space="preserve">      OBRAS DE CONCRETO</v>
          </cell>
        </row>
        <row r="28">
          <cell r="B28" t="str">
            <v>01.02.03.01</v>
          </cell>
          <cell r="C28" t="str">
            <v xml:space="preserve">         ENCOFRADO Y DESENCOFRADO NORMAL</v>
          </cell>
          <cell r="D28" t="str">
            <v>m2</v>
          </cell>
          <cell r="K28">
            <v>8.74</v>
          </cell>
        </row>
        <row r="29">
          <cell r="B29" t="str">
            <v>01.02.03.02</v>
          </cell>
          <cell r="C29" t="str">
            <v xml:space="preserve">         CONCRETO ARMADO f'c=210 kg/cm2 SIN MEZCLADORA</v>
          </cell>
          <cell r="D29" t="str">
            <v>m3</v>
          </cell>
          <cell r="K29">
            <v>0.99</v>
          </cell>
        </row>
        <row r="30">
          <cell r="B30" t="str">
            <v>01.02.03.03</v>
          </cell>
          <cell r="C30" t="str">
            <v xml:space="preserve">         TARRAJEO Y SOLAQUEO DE ESTRUCTURA</v>
          </cell>
          <cell r="D30" t="str">
            <v>m2</v>
          </cell>
          <cell r="K30">
            <v>5.34</v>
          </cell>
        </row>
        <row r="31">
          <cell r="B31" t="str">
            <v>01.02.04</v>
          </cell>
          <cell r="C31" t="str">
            <v xml:space="preserve">      INSTALACION DE COMPUERTA Y REJILLA METALICA</v>
          </cell>
        </row>
        <row r="32">
          <cell r="B32" t="str">
            <v>01.02.04.01</v>
          </cell>
          <cell r="C32" t="str">
            <v xml:space="preserve">         COMPUERTA METALICA TOMA LATERAL</v>
          </cell>
          <cell r="D32" t="str">
            <v>und</v>
          </cell>
          <cell r="K32">
            <v>1</v>
          </cell>
        </row>
        <row r="33">
          <cell r="B33" t="str">
            <v>01.02.04.02</v>
          </cell>
          <cell r="C33" t="str">
            <v xml:space="preserve">         REJILLA METALICA TOMA LATERAL</v>
          </cell>
          <cell r="D33" t="str">
            <v>und</v>
          </cell>
          <cell r="K33">
            <v>1</v>
          </cell>
        </row>
        <row r="34">
          <cell r="B34" t="str">
            <v>01.03</v>
          </cell>
          <cell r="C34" t="str">
            <v xml:space="preserve">   CONSTRUCCION DE DESARENADOR (01 UND)</v>
          </cell>
        </row>
        <row r="40">
          <cell r="B40" t="str">
            <v>01.03.03</v>
          </cell>
          <cell r="C40" t="str">
            <v xml:space="preserve">      OBRAS DE CONCRETO</v>
          </cell>
        </row>
        <row r="41">
          <cell r="B41" t="str">
            <v>01.03.03.01</v>
          </cell>
          <cell r="C41" t="str">
            <v xml:space="preserve">         CONCRETO f´c = 100 kg/cm2 PARA SOLADOS</v>
          </cell>
          <cell r="D41" t="str">
            <v>m3</v>
          </cell>
          <cell r="K41">
            <v>0.4</v>
          </cell>
        </row>
        <row r="42">
          <cell r="B42" t="str">
            <v>01.03.03.02</v>
          </cell>
          <cell r="C42" t="str">
            <v xml:space="preserve">         ACERO DE REFUERZO fy=4,200 kg/cm2</v>
          </cell>
          <cell r="D42" t="str">
            <v>kg</v>
          </cell>
          <cell r="K42">
            <v>120</v>
          </cell>
        </row>
        <row r="43">
          <cell r="B43" t="str">
            <v>01.03.03.03</v>
          </cell>
          <cell r="C43" t="str">
            <v xml:space="preserve">         ENCOFRADO Y DESENCOFRADO NORMAL</v>
          </cell>
          <cell r="D43" t="str">
            <v>m2</v>
          </cell>
          <cell r="K43">
            <v>12.8</v>
          </cell>
        </row>
        <row r="44">
          <cell r="B44" t="str">
            <v>01.03.04.01</v>
          </cell>
          <cell r="C44" t="str">
            <v xml:space="preserve">         CONCRETO ARMADO f'c=210 kg/cm2 SIN MEZCLADORA</v>
          </cell>
          <cell r="D44" t="str">
            <v>m3</v>
          </cell>
          <cell r="K44">
            <v>3.2</v>
          </cell>
        </row>
        <row r="45">
          <cell r="B45" t="str">
            <v>01.03.04.02</v>
          </cell>
          <cell r="C45" t="str">
            <v xml:space="preserve">         TARRAJEO Y SOLAQUEO DE ESTRUCTURA</v>
          </cell>
          <cell r="D45" t="str">
            <v>m2</v>
          </cell>
          <cell r="K45">
            <v>12.5</v>
          </cell>
        </row>
        <row r="46">
          <cell r="B46" t="str">
            <v>01.03.04</v>
          </cell>
          <cell r="C46" t="str">
            <v xml:space="preserve">      INSTALACION DE COMPUERTA Y REJILLA METALICA</v>
          </cell>
        </row>
        <row r="47">
          <cell r="B47" t="str">
            <v>01.03.04.03</v>
          </cell>
          <cell r="C47" t="str">
            <v xml:space="preserve">         COMPUERTA METALICA DESARENADOR</v>
          </cell>
          <cell r="D47" t="str">
            <v>und</v>
          </cell>
          <cell r="K47">
            <v>1</v>
          </cell>
        </row>
        <row r="48">
          <cell r="B48" t="str">
            <v>01.03.04.04</v>
          </cell>
          <cell r="C48" t="str">
            <v xml:space="preserve">         REJILLA METALICA DESARENADOR</v>
          </cell>
          <cell r="D48" t="str">
            <v>und</v>
          </cell>
          <cell r="K48">
            <v>1</v>
          </cell>
        </row>
        <row r="49">
          <cell r="B49" t="str">
            <v>01.04</v>
          </cell>
          <cell r="C49" t="str">
            <v xml:space="preserve">   LINEA DE CONDUCCION (166.00m)</v>
          </cell>
        </row>
        <row r="53">
          <cell r="B53" t="str">
            <v>01.04.02</v>
          </cell>
          <cell r="C53" t="str">
            <v xml:space="preserve">      MOVIMIENTO DE TIERRAS</v>
          </cell>
        </row>
        <row r="57">
          <cell r="B57" t="str">
            <v>01.04.02.04</v>
          </cell>
          <cell r="C57" t="str">
            <v xml:space="preserve">         ENCIMADO DE TUBERIA CON MATERIAL SELECCIONADO</v>
          </cell>
          <cell r="D57" t="str">
            <v>m3</v>
          </cell>
          <cell r="K57">
            <v>16.600000000000001</v>
          </cell>
        </row>
        <row r="58">
          <cell r="B58" t="str">
            <v>01.04.02.05</v>
          </cell>
          <cell r="C58" t="str">
            <v xml:space="preserve">         RELLENO FINAL CON MATERIAL DE PROPIO</v>
          </cell>
          <cell r="D58" t="str">
            <v>m3</v>
          </cell>
          <cell r="K58">
            <v>24.900000000000002</v>
          </cell>
        </row>
        <row r="59">
          <cell r="B59" t="str">
            <v>01.04.03</v>
          </cell>
          <cell r="C59" t="str">
            <v xml:space="preserve">      INSTALACION TUBERIA LINEA DE CONDUCCIÓN</v>
          </cell>
        </row>
        <row r="60">
          <cell r="B60" t="str">
            <v>01.04.03.01</v>
          </cell>
          <cell r="C60" t="str">
            <v xml:space="preserve">         SUM. E INSTALACION DE TUBERIA PVC UF 200mm S-25 NTP 4435 C/ANILLOS</v>
          </cell>
          <cell r="D60" t="str">
            <v>m</v>
          </cell>
          <cell r="K60">
            <v>166</v>
          </cell>
        </row>
        <row r="61">
          <cell r="B61" t="str">
            <v>01.04.03.02</v>
          </cell>
          <cell r="C61" t="str">
            <v xml:space="preserve">         SUMINISTRO DE ACCESORIOS PVC UF-NTP 4435 DE 200mm</v>
          </cell>
          <cell r="D61" t="str">
            <v>glb</v>
          </cell>
          <cell r="K61">
            <v>1</v>
          </cell>
        </row>
        <row r="62">
          <cell r="B62" t="str">
            <v>01.04.04</v>
          </cell>
          <cell r="C62" t="str">
            <v xml:space="preserve">      PRUEBA HIDRAULICA</v>
          </cell>
        </row>
        <row r="63">
          <cell r="B63" t="str">
            <v>01.04.04.01</v>
          </cell>
          <cell r="C63" t="str">
            <v xml:space="preserve">         PRUEBA HIDRAULICA</v>
          </cell>
          <cell r="D63" t="str">
            <v>m</v>
          </cell>
          <cell r="K63">
            <v>166</v>
          </cell>
        </row>
        <row r="75">
          <cell r="B75" t="str">
            <v>01.06</v>
          </cell>
          <cell r="C75" t="str">
            <v xml:space="preserve">   CASETA DE VALVULAS DE RESERVORIO</v>
          </cell>
        </row>
        <row r="79">
          <cell r="B79" t="str">
            <v>01.06.02</v>
          </cell>
          <cell r="C79" t="str">
            <v xml:space="preserve">      MOVIMIENTO DE TIERRAS</v>
          </cell>
        </row>
        <row r="82">
          <cell r="B82" t="str">
            <v>01.06.03.01</v>
          </cell>
          <cell r="C82" t="str">
            <v xml:space="preserve">         ENCOFRADO Y DESENCOFRADO NORMAL</v>
          </cell>
          <cell r="D82" t="str">
            <v>m2</v>
          </cell>
          <cell r="K82">
            <v>12.780000000000001</v>
          </cell>
        </row>
        <row r="83">
          <cell r="B83" t="str">
            <v>01.06.03.02</v>
          </cell>
          <cell r="C83" t="str">
            <v xml:space="preserve">         CONCRETO ARMADO f'c=175 kg/cm2 SIN MEZCLADORA</v>
          </cell>
          <cell r="D83" t="str">
            <v>m3</v>
          </cell>
          <cell r="K83">
            <v>1.19</v>
          </cell>
        </row>
        <row r="84">
          <cell r="B84" t="str">
            <v>01.06.03.03</v>
          </cell>
          <cell r="C84" t="str">
            <v xml:space="preserve">         TARRAJEO Y SOLAQUEO DE ESTRUCTURA</v>
          </cell>
          <cell r="D84" t="str">
            <v>m2</v>
          </cell>
          <cell r="K84">
            <v>9.06</v>
          </cell>
        </row>
        <row r="85">
          <cell r="B85" t="str">
            <v>01.06.04</v>
          </cell>
          <cell r="C85" t="str">
            <v xml:space="preserve">      SUMINISTRO E INSTALACION DE ACCESORIOS</v>
          </cell>
        </row>
        <row r="86">
          <cell r="B86" t="str">
            <v>01.06.04.01</v>
          </cell>
          <cell r="C86" t="str">
            <v xml:space="preserve">         SUM. E INSTALACIÓN DE VALVULAS DE CONTROL Y PURGA 160mm</v>
          </cell>
          <cell r="D86" t="str">
            <v>und</v>
          </cell>
          <cell r="K86">
            <v>1</v>
          </cell>
        </row>
        <row r="87">
          <cell r="B87" t="str">
            <v>01.07</v>
          </cell>
          <cell r="C87" t="str">
            <v xml:space="preserve">   CERCO PERIMETRICO</v>
          </cell>
        </row>
        <row r="90">
          <cell r="B90" t="str">
            <v>01.07.02</v>
          </cell>
          <cell r="C90" t="str">
            <v xml:space="preserve">      CONCRETO SIMPLE</v>
          </cell>
        </row>
        <row r="91">
          <cell r="B91" t="str">
            <v>01.07.02.01</v>
          </cell>
          <cell r="C91" t="str">
            <v xml:space="preserve">         CONCRETO 1:8 + 25% PIEDRA MEDIANA</v>
          </cell>
          <cell r="D91" t="str">
            <v>m3</v>
          </cell>
          <cell r="K91">
            <v>3.24</v>
          </cell>
        </row>
        <row r="92">
          <cell r="B92" t="str">
            <v>01.07.03</v>
          </cell>
          <cell r="C92" t="str">
            <v xml:space="preserve">      CERCO DE ALAMBRES</v>
          </cell>
        </row>
        <row r="93">
          <cell r="B93" t="str">
            <v>01.07.03.01</v>
          </cell>
          <cell r="C93" t="str">
            <v xml:space="preserve">         SUMINISTRO E INSTALACION DE  ALAMBRE DE PUAS</v>
          </cell>
          <cell r="D93" t="str">
            <v>m</v>
          </cell>
          <cell r="K93">
            <v>432</v>
          </cell>
        </row>
        <row r="94">
          <cell r="B94" t="str">
            <v>01.07.03.02</v>
          </cell>
          <cell r="C94" t="str">
            <v xml:space="preserve">         TUBERIA F° G°</v>
          </cell>
          <cell r="D94" t="str">
            <v>und</v>
          </cell>
          <cell r="K94">
            <v>72</v>
          </cell>
        </row>
        <row r="95">
          <cell r="B95" t="str">
            <v>02</v>
          </cell>
          <cell r="C95" t="str">
            <v>CAPACITACION, PLAN DE MANEJO AMBIENTAL Y SEGURIDAD SALUD OCUPACIONAL</v>
          </cell>
        </row>
        <row r="97">
          <cell r="B97" t="str">
            <v>02.01</v>
          </cell>
          <cell r="C97" t="str">
            <v xml:space="preserve">   CAPACITACION EN MANEJO DE AGUA Y CULTIVOS</v>
          </cell>
        </row>
        <row r="98">
          <cell r="B98" t="str">
            <v>02.01.01</v>
          </cell>
          <cell r="C98" t="str">
            <v xml:space="preserve">      CAPACITACION EN EL MANEJO DE CULTIVOS</v>
          </cell>
          <cell r="D98" t="str">
            <v>MOD</v>
          </cell>
          <cell r="K98">
            <v>1</v>
          </cell>
        </row>
        <row r="99">
          <cell r="B99" t="str">
            <v>02.02</v>
          </cell>
          <cell r="C99" t="str">
            <v xml:space="preserve">   PLAN DE MANEJO AMBIENTAL</v>
          </cell>
        </row>
        <row r="101">
          <cell r="B101" t="str">
            <v>02.02.02</v>
          </cell>
          <cell r="C101" t="str">
            <v xml:space="preserve">      CAPACITACION EN EL MANEJO DE AGUA, OPERACION Y MANTENIMIENTO</v>
          </cell>
          <cell r="D101" t="str">
            <v>MOD</v>
          </cell>
          <cell r="K101">
            <v>1</v>
          </cell>
        </row>
        <row r="102">
          <cell r="B102" t="str">
            <v>02.02.03</v>
          </cell>
          <cell r="C102" t="str">
            <v xml:space="preserve">      CAPACITACION Y FORTALECIMIENTO DEL COMITE DE REGANTES</v>
          </cell>
          <cell r="D102" t="str">
            <v>MOD</v>
          </cell>
          <cell r="K102">
            <v>1</v>
          </cell>
        </row>
        <row r="103">
          <cell r="B103" t="str">
            <v>02.02.04</v>
          </cell>
          <cell r="C103" t="str">
            <v xml:space="preserve">      PROGRAMA DE RELACIONES COMUNITARIAS - PARTICIPACION CIUDADANA</v>
          </cell>
          <cell r="D103" t="str">
            <v>MOD</v>
          </cell>
          <cell r="K103">
            <v>1</v>
          </cell>
        </row>
        <row r="104">
          <cell r="B104" t="str">
            <v>02.02.05</v>
          </cell>
          <cell r="C104" t="str">
            <v xml:space="preserve">      ADQUISICION DE CONTENEDORES PARA RESIDUOS SOLIDOS</v>
          </cell>
          <cell r="D104" t="str">
            <v>glb</v>
          </cell>
          <cell r="K104">
            <v>1</v>
          </cell>
        </row>
        <row r="115">
          <cell r="G115">
            <v>149017.00000000003</v>
          </cell>
          <cell r="L115">
            <v>45078.97</v>
          </cell>
        </row>
        <row r="120">
          <cell r="G120">
            <v>193340.06000000006</v>
          </cell>
        </row>
      </sheetData>
      <sheetData sheetId="3"/>
      <sheetData sheetId="4"/>
      <sheetData sheetId="5"/>
      <sheetData sheetId="6">
        <row r="45">
          <cell r="B45" t="str">
            <v>INICIO</v>
          </cell>
          <cell r="F45">
            <v>0</v>
          </cell>
          <cell r="L45">
            <v>0</v>
          </cell>
        </row>
        <row r="46">
          <cell r="B46" t="str">
            <v>ABRIL 2022</v>
          </cell>
          <cell r="F46">
            <v>5.7826758020896943E-2</v>
          </cell>
          <cell r="L46">
            <v>5.7826758020896943E-2</v>
          </cell>
        </row>
        <row r="47">
          <cell r="B47" t="str">
            <v>MAYO 2022</v>
          </cell>
          <cell r="F47">
            <v>0.16502962749216532</v>
          </cell>
          <cell r="L47">
            <v>0.16502962749216532</v>
          </cell>
        </row>
        <row r="48">
          <cell r="B48" t="str">
            <v>JUNIO 2022</v>
          </cell>
          <cell r="F48">
            <v>0.61913413637370229</v>
          </cell>
          <cell r="L48">
            <v>0.65051658535603329</v>
          </cell>
        </row>
        <row r="49">
          <cell r="B49" t="str">
            <v>JULIO 2022</v>
          </cell>
          <cell r="F49">
            <v>1</v>
          </cell>
          <cell r="L49">
            <v>0.95302549373561418</v>
          </cell>
        </row>
      </sheetData>
      <sheetData sheetId="7"/>
      <sheetData sheetId="8">
        <row r="19">
          <cell r="Z19">
            <v>32282.33</v>
          </cell>
        </row>
      </sheetData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CANTARILLADO"/>
      <sheetName val="Hoja1"/>
    </sheetNames>
    <sheetDataSet>
      <sheetData sheetId="0"/>
      <sheetData sheetId="1">
        <row r="4">
          <cell r="B4" t="str">
            <v>Glb</v>
          </cell>
        </row>
        <row r="5">
          <cell r="B5" t="str">
            <v>Unid</v>
          </cell>
        </row>
        <row r="6">
          <cell r="B6" t="str">
            <v>m</v>
          </cell>
        </row>
        <row r="7">
          <cell r="B7" t="str">
            <v>m2</v>
          </cell>
        </row>
        <row r="8">
          <cell r="B8" t="str">
            <v>m3</v>
          </cell>
        </row>
        <row r="9">
          <cell r="B9" t="str">
            <v>Kgf</v>
          </cell>
        </row>
        <row r="10">
          <cell r="B10" t="str">
            <v>pza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-03"/>
      <sheetName val="FE-12"/>
      <sheetName val="CONT. VAL. M.O"/>
      <sheetName val="GRAFICO AVANCE-EVERD"/>
    </sheetNames>
    <sheetDataSet>
      <sheetData sheetId="0" refreshError="1">
        <row r="5">
          <cell r="A5" t="str">
            <v>PROYECTO</v>
          </cell>
        </row>
        <row r="8">
          <cell r="A8" t="str">
            <v>FTE - FTO</v>
          </cell>
        </row>
        <row r="9">
          <cell r="A9" t="str">
            <v xml:space="preserve">MODALIDAD </v>
          </cell>
          <cell r="B9" t="str">
            <v>Administracion Directa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DD239-8E14-4C62-B733-6A86730528AA}">
  <sheetPr>
    <tabColor theme="5" tint="0.39997558519241921"/>
  </sheetPr>
  <dimension ref="A1:AV764"/>
  <sheetViews>
    <sheetView view="pageBreakPreview" topLeftCell="C587" zoomScale="78" zoomScaleNormal="100" zoomScaleSheetLayoutView="78" zoomScalePageLayoutView="40" workbookViewId="0">
      <selection activeCell="AS769" sqref="AS769"/>
    </sheetView>
  </sheetViews>
  <sheetFormatPr baseColWidth="10" defaultColWidth="2.7109375" defaultRowHeight="15.75" x14ac:dyDescent="0.25"/>
  <cols>
    <col min="1" max="1" width="1.140625" style="3" customWidth="1"/>
    <col min="2" max="2" width="2.7109375" style="3"/>
    <col min="3" max="3" width="4.7109375" style="3" customWidth="1"/>
    <col min="4" max="4" width="7.5703125" style="3" customWidth="1"/>
    <col min="5" max="6" width="2.7109375" style="3"/>
    <col min="7" max="7" width="6.5703125" style="3" customWidth="1"/>
    <col min="8" max="8" width="2.7109375" style="3"/>
    <col min="9" max="9" width="4.85546875" style="3" customWidth="1"/>
    <col min="10" max="10" width="2.7109375" style="3"/>
    <col min="11" max="11" width="3.85546875" style="3" customWidth="1"/>
    <col min="12" max="12" width="7.7109375" style="3" customWidth="1"/>
    <col min="13" max="13" width="2.7109375" style="3"/>
    <col min="14" max="14" width="5" style="3" customWidth="1"/>
    <col min="15" max="16" width="2.7109375" style="3"/>
    <col min="17" max="17" width="4.42578125" style="3" customWidth="1"/>
    <col min="18" max="18" width="2.7109375" style="3" customWidth="1"/>
    <col min="19" max="19" width="7.85546875" style="3" customWidth="1"/>
    <col min="20" max="20" width="5.28515625" style="3" customWidth="1"/>
    <col min="21" max="21" width="0.42578125" style="3" customWidth="1"/>
    <col min="22" max="22" width="2.7109375" style="3"/>
    <col min="23" max="23" width="3.5703125" style="3" customWidth="1"/>
    <col min="24" max="24" width="3.42578125" style="3" customWidth="1"/>
    <col min="25" max="25" width="2.28515625" style="3" customWidth="1"/>
    <col min="26" max="26" width="3.85546875" style="3" bestFit="1" customWidth="1"/>
    <col min="27" max="27" width="8.5703125" style="3" customWidth="1"/>
    <col min="28" max="29" width="2.7109375" style="3"/>
    <col min="30" max="30" width="4.140625" style="3" customWidth="1"/>
    <col min="31" max="31" width="2.7109375" style="3"/>
    <col min="32" max="32" width="4.5703125" style="3" customWidth="1"/>
    <col min="33" max="33" width="5.7109375" style="3" customWidth="1"/>
    <col min="34" max="34" width="7.7109375" style="3" customWidth="1"/>
    <col min="35" max="35" width="4.42578125" style="3" customWidth="1"/>
    <col min="36" max="36" width="2.42578125" style="3" customWidth="1"/>
    <col min="37" max="37" width="5.42578125" style="3" customWidth="1"/>
    <col min="38" max="38" width="4" style="3" customWidth="1"/>
    <col min="39" max="39" width="3.85546875" style="3" hidden="1" customWidth="1"/>
    <col min="40" max="40" width="8" style="3" customWidth="1"/>
    <col min="41" max="41" width="12.5703125" style="3" customWidth="1"/>
    <col min="42" max="42" width="0.140625" style="3" hidden="1" customWidth="1"/>
    <col min="43" max="43" width="5.140625" style="3" bestFit="1" customWidth="1"/>
    <col min="44" max="44" width="12.85546875" style="3" customWidth="1"/>
    <col min="45" max="45" width="13" style="3" bestFit="1" customWidth="1"/>
    <col min="46" max="46" width="10.140625" style="3" customWidth="1"/>
    <col min="47" max="47" width="13.140625" style="3" customWidth="1"/>
    <col min="48" max="48" width="13.7109375" style="3" customWidth="1"/>
    <col min="49" max="256" width="2.7109375" style="3"/>
    <col min="257" max="257" width="1.140625" style="3" customWidth="1"/>
    <col min="258" max="258" width="2.7109375" style="3"/>
    <col min="259" max="259" width="4.7109375" style="3" customWidth="1"/>
    <col min="260" max="260" width="7.5703125" style="3" customWidth="1"/>
    <col min="261" max="262" width="2.7109375" style="3"/>
    <col min="263" max="263" width="6.5703125" style="3" customWidth="1"/>
    <col min="264" max="264" width="2.7109375" style="3"/>
    <col min="265" max="265" width="4.85546875" style="3" customWidth="1"/>
    <col min="266" max="266" width="2.7109375" style="3"/>
    <col min="267" max="267" width="3.85546875" style="3" customWidth="1"/>
    <col min="268" max="268" width="7.7109375" style="3" customWidth="1"/>
    <col min="269" max="269" width="2.7109375" style="3"/>
    <col min="270" max="270" width="5" style="3" customWidth="1"/>
    <col min="271" max="272" width="2.7109375" style="3"/>
    <col min="273" max="273" width="4.42578125" style="3" customWidth="1"/>
    <col min="274" max="274" width="2.7109375" style="3"/>
    <col min="275" max="275" width="7.85546875" style="3" customWidth="1"/>
    <col min="276" max="276" width="5.28515625" style="3" customWidth="1"/>
    <col min="277" max="277" width="0.42578125" style="3" customWidth="1"/>
    <col min="278" max="278" width="2.7109375" style="3"/>
    <col min="279" max="279" width="3.5703125" style="3" customWidth="1"/>
    <col min="280" max="280" width="3.42578125" style="3" customWidth="1"/>
    <col min="281" max="281" width="2.28515625" style="3" customWidth="1"/>
    <col min="282" max="282" width="3.85546875" style="3" bestFit="1" customWidth="1"/>
    <col min="283" max="283" width="8.5703125" style="3" customWidth="1"/>
    <col min="284" max="285" width="2.7109375" style="3"/>
    <col min="286" max="286" width="4.140625" style="3" customWidth="1"/>
    <col min="287" max="287" width="2.7109375" style="3"/>
    <col min="288" max="288" width="4.5703125" style="3" customWidth="1"/>
    <col min="289" max="289" width="5.7109375" style="3" customWidth="1"/>
    <col min="290" max="290" width="7.7109375" style="3" customWidth="1"/>
    <col min="291" max="291" width="4.42578125" style="3" customWidth="1"/>
    <col min="292" max="292" width="2.42578125" style="3" customWidth="1"/>
    <col min="293" max="293" width="5.42578125" style="3" customWidth="1"/>
    <col min="294" max="294" width="4" style="3" customWidth="1"/>
    <col min="295" max="295" width="0" style="3" hidden="1" customWidth="1"/>
    <col min="296" max="296" width="8" style="3" customWidth="1"/>
    <col min="297" max="297" width="12.5703125" style="3" customWidth="1"/>
    <col min="298" max="298" width="0" style="3" hidden="1" customWidth="1"/>
    <col min="299" max="299" width="5.140625" style="3" bestFit="1" customWidth="1"/>
    <col min="300" max="300" width="12.85546875" style="3" customWidth="1"/>
    <col min="301" max="301" width="13" style="3" bestFit="1" customWidth="1"/>
    <col min="302" max="302" width="10.140625" style="3" customWidth="1"/>
    <col min="303" max="303" width="13.140625" style="3" customWidth="1"/>
    <col min="304" max="304" width="13.7109375" style="3" customWidth="1"/>
    <col min="305" max="512" width="2.7109375" style="3"/>
    <col min="513" max="513" width="1.140625" style="3" customWidth="1"/>
    <col min="514" max="514" width="2.7109375" style="3"/>
    <col min="515" max="515" width="4.7109375" style="3" customWidth="1"/>
    <col min="516" max="516" width="7.5703125" style="3" customWidth="1"/>
    <col min="517" max="518" width="2.7109375" style="3"/>
    <col min="519" max="519" width="6.5703125" style="3" customWidth="1"/>
    <col min="520" max="520" width="2.7109375" style="3"/>
    <col min="521" max="521" width="4.85546875" style="3" customWidth="1"/>
    <col min="522" max="522" width="2.7109375" style="3"/>
    <col min="523" max="523" width="3.85546875" style="3" customWidth="1"/>
    <col min="524" max="524" width="7.7109375" style="3" customWidth="1"/>
    <col min="525" max="525" width="2.7109375" style="3"/>
    <col min="526" max="526" width="5" style="3" customWidth="1"/>
    <col min="527" max="528" width="2.7109375" style="3"/>
    <col min="529" max="529" width="4.42578125" style="3" customWidth="1"/>
    <col min="530" max="530" width="2.7109375" style="3"/>
    <col min="531" max="531" width="7.85546875" style="3" customWidth="1"/>
    <col min="532" max="532" width="5.28515625" style="3" customWidth="1"/>
    <col min="533" max="533" width="0.42578125" style="3" customWidth="1"/>
    <col min="534" max="534" width="2.7109375" style="3"/>
    <col min="535" max="535" width="3.5703125" style="3" customWidth="1"/>
    <col min="536" max="536" width="3.42578125" style="3" customWidth="1"/>
    <col min="537" max="537" width="2.28515625" style="3" customWidth="1"/>
    <col min="538" max="538" width="3.85546875" style="3" bestFit="1" customWidth="1"/>
    <col min="539" max="539" width="8.5703125" style="3" customWidth="1"/>
    <col min="540" max="541" width="2.7109375" style="3"/>
    <col min="542" max="542" width="4.140625" style="3" customWidth="1"/>
    <col min="543" max="543" width="2.7109375" style="3"/>
    <col min="544" max="544" width="4.5703125" style="3" customWidth="1"/>
    <col min="545" max="545" width="5.7109375" style="3" customWidth="1"/>
    <col min="546" max="546" width="7.7109375" style="3" customWidth="1"/>
    <col min="547" max="547" width="4.42578125" style="3" customWidth="1"/>
    <col min="548" max="548" width="2.42578125" style="3" customWidth="1"/>
    <col min="549" max="549" width="5.42578125" style="3" customWidth="1"/>
    <col min="550" max="550" width="4" style="3" customWidth="1"/>
    <col min="551" max="551" width="0" style="3" hidden="1" customWidth="1"/>
    <col min="552" max="552" width="8" style="3" customWidth="1"/>
    <col min="553" max="553" width="12.5703125" style="3" customWidth="1"/>
    <col min="554" max="554" width="0" style="3" hidden="1" customWidth="1"/>
    <col min="555" max="555" width="5.140625" style="3" bestFit="1" customWidth="1"/>
    <col min="556" max="556" width="12.85546875" style="3" customWidth="1"/>
    <col min="557" max="557" width="13" style="3" bestFit="1" customWidth="1"/>
    <col min="558" max="558" width="10.140625" style="3" customWidth="1"/>
    <col min="559" max="559" width="13.140625" style="3" customWidth="1"/>
    <col min="560" max="560" width="13.7109375" style="3" customWidth="1"/>
    <col min="561" max="768" width="2.7109375" style="3"/>
    <col min="769" max="769" width="1.140625" style="3" customWidth="1"/>
    <col min="770" max="770" width="2.7109375" style="3"/>
    <col min="771" max="771" width="4.7109375" style="3" customWidth="1"/>
    <col min="772" max="772" width="7.5703125" style="3" customWidth="1"/>
    <col min="773" max="774" width="2.7109375" style="3"/>
    <col min="775" max="775" width="6.5703125" style="3" customWidth="1"/>
    <col min="776" max="776" width="2.7109375" style="3"/>
    <col min="777" max="777" width="4.85546875" style="3" customWidth="1"/>
    <col min="778" max="778" width="2.7109375" style="3"/>
    <col min="779" max="779" width="3.85546875" style="3" customWidth="1"/>
    <col min="780" max="780" width="7.7109375" style="3" customWidth="1"/>
    <col min="781" max="781" width="2.7109375" style="3"/>
    <col min="782" max="782" width="5" style="3" customWidth="1"/>
    <col min="783" max="784" width="2.7109375" style="3"/>
    <col min="785" max="785" width="4.42578125" style="3" customWidth="1"/>
    <col min="786" max="786" width="2.7109375" style="3"/>
    <col min="787" max="787" width="7.85546875" style="3" customWidth="1"/>
    <col min="788" max="788" width="5.28515625" style="3" customWidth="1"/>
    <col min="789" max="789" width="0.42578125" style="3" customWidth="1"/>
    <col min="790" max="790" width="2.7109375" style="3"/>
    <col min="791" max="791" width="3.5703125" style="3" customWidth="1"/>
    <col min="792" max="792" width="3.42578125" style="3" customWidth="1"/>
    <col min="793" max="793" width="2.28515625" style="3" customWidth="1"/>
    <col min="794" max="794" width="3.85546875" style="3" bestFit="1" customWidth="1"/>
    <col min="795" max="795" width="8.5703125" style="3" customWidth="1"/>
    <col min="796" max="797" width="2.7109375" style="3"/>
    <col min="798" max="798" width="4.140625" style="3" customWidth="1"/>
    <col min="799" max="799" width="2.7109375" style="3"/>
    <col min="800" max="800" width="4.5703125" style="3" customWidth="1"/>
    <col min="801" max="801" width="5.7109375" style="3" customWidth="1"/>
    <col min="802" max="802" width="7.7109375" style="3" customWidth="1"/>
    <col min="803" max="803" width="4.42578125" style="3" customWidth="1"/>
    <col min="804" max="804" width="2.42578125" style="3" customWidth="1"/>
    <col min="805" max="805" width="5.42578125" style="3" customWidth="1"/>
    <col min="806" max="806" width="4" style="3" customWidth="1"/>
    <col min="807" max="807" width="0" style="3" hidden="1" customWidth="1"/>
    <col min="808" max="808" width="8" style="3" customWidth="1"/>
    <col min="809" max="809" width="12.5703125" style="3" customWidth="1"/>
    <col min="810" max="810" width="0" style="3" hidden="1" customWidth="1"/>
    <col min="811" max="811" width="5.140625" style="3" bestFit="1" customWidth="1"/>
    <col min="812" max="812" width="12.85546875" style="3" customWidth="1"/>
    <col min="813" max="813" width="13" style="3" bestFit="1" customWidth="1"/>
    <col min="814" max="814" width="10.140625" style="3" customWidth="1"/>
    <col min="815" max="815" width="13.140625" style="3" customWidth="1"/>
    <col min="816" max="816" width="13.7109375" style="3" customWidth="1"/>
    <col min="817" max="1024" width="2.7109375" style="3"/>
    <col min="1025" max="1025" width="1.140625" style="3" customWidth="1"/>
    <col min="1026" max="1026" width="2.7109375" style="3"/>
    <col min="1027" max="1027" width="4.7109375" style="3" customWidth="1"/>
    <col min="1028" max="1028" width="7.5703125" style="3" customWidth="1"/>
    <col min="1029" max="1030" width="2.7109375" style="3"/>
    <col min="1031" max="1031" width="6.5703125" style="3" customWidth="1"/>
    <col min="1032" max="1032" width="2.7109375" style="3"/>
    <col min="1033" max="1033" width="4.85546875" style="3" customWidth="1"/>
    <col min="1034" max="1034" width="2.7109375" style="3"/>
    <col min="1035" max="1035" width="3.85546875" style="3" customWidth="1"/>
    <col min="1036" max="1036" width="7.7109375" style="3" customWidth="1"/>
    <col min="1037" max="1037" width="2.7109375" style="3"/>
    <col min="1038" max="1038" width="5" style="3" customWidth="1"/>
    <col min="1039" max="1040" width="2.7109375" style="3"/>
    <col min="1041" max="1041" width="4.42578125" style="3" customWidth="1"/>
    <col min="1042" max="1042" width="2.7109375" style="3"/>
    <col min="1043" max="1043" width="7.85546875" style="3" customWidth="1"/>
    <col min="1044" max="1044" width="5.28515625" style="3" customWidth="1"/>
    <col min="1045" max="1045" width="0.42578125" style="3" customWidth="1"/>
    <col min="1046" max="1046" width="2.7109375" style="3"/>
    <col min="1047" max="1047" width="3.5703125" style="3" customWidth="1"/>
    <col min="1048" max="1048" width="3.42578125" style="3" customWidth="1"/>
    <col min="1049" max="1049" width="2.28515625" style="3" customWidth="1"/>
    <col min="1050" max="1050" width="3.85546875" style="3" bestFit="1" customWidth="1"/>
    <col min="1051" max="1051" width="8.5703125" style="3" customWidth="1"/>
    <col min="1052" max="1053" width="2.7109375" style="3"/>
    <col min="1054" max="1054" width="4.140625" style="3" customWidth="1"/>
    <col min="1055" max="1055" width="2.7109375" style="3"/>
    <col min="1056" max="1056" width="4.5703125" style="3" customWidth="1"/>
    <col min="1057" max="1057" width="5.7109375" style="3" customWidth="1"/>
    <col min="1058" max="1058" width="7.7109375" style="3" customWidth="1"/>
    <col min="1059" max="1059" width="4.42578125" style="3" customWidth="1"/>
    <col min="1060" max="1060" width="2.42578125" style="3" customWidth="1"/>
    <col min="1061" max="1061" width="5.42578125" style="3" customWidth="1"/>
    <col min="1062" max="1062" width="4" style="3" customWidth="1"/>
    <col min="1063" max="1063" width="0" style="3" hidden="1" customWidth="1"/>
    <col min="1064" max="1064" width="8" style="3" customWidth="1"/>
    <col min="1065" max="1065" width="12.5703125" style="3" customWidth="1"/>
    <col min="1066" max="1066" width="0" style="3" hidden="1" customWidth="1"/>
    <col min="1067" max="1067" width="5.140625" style="3" bestFit="1" customWidth="1"/>
    <col min="1068" max="1068" width="12.85546875" style="3" customWidth="1"/>
    <col min="1069" max="1069" width="13" style="3" bestFit="1" customWidth="1"/>
    <col min="1070" max="1070" width="10.140625" style="3" customWidth="1"/>
    <col min="1071" max="1071" width="13.140625" style="3" customWidth="1"/>
    <col min="1072" max="1072" width="13.7109375" style="3" customWidth="1"/>
    <col min="1073" max="1280" width="2.7109375" style="3"/>
    <col min="1281" max="1281" width="1.140625" style="3" customWidth="1"/>
    <col min="1282" max="1282" width="2.7109375" style="3"/>
    <col min="1283" max="1283" width="4.7109375" style="3" customWidth="1"/>
    <col min="1284" max="1284" width="7.5703125" style="3" customWidth="1"/>
    <col min="1285" max="1286" width="2.7109375" style="3"/>
    <col min="1287" max="1287" width="6.5703125" style="3" customWidth="1"/>
    <col min="1288" max="1288" width="2.7109375" style="3"/>
    <col min="1289" max="1289" width="4.85546875" style="3" customWidth="1"/>
    <col min="1290" max="1290" width="2.7109375" style="3"/>
    <col min="1291" max="1291" width="3.85546875" style="3" customWidth="1"/>
    <col min="1292" max="1292" width="7.7109375" style="3" customWidth="1"/>
    <col min="1293" max="1293" width="2.7109375" style="3"/>
    <col min="1294" max="1294" width="5" style="3" customWidth="1"/>
    <col min="1295" max="1296" width="2.7109375" style="3"/>
    <col min="1297" max="1297" width="4.42578125" style="3" customWidth="1"/>
    <col min="1298" max="1298" width="2.7109375" style="3"/>
    <col min="1299" max="1299" width="7.85546875" style="3" customWidth="1"/>
    <col min="1300" max="1300" width="5.28515625" style="3" customWidth="1"/>
    <col min="1301" max="1301" width="0.42578125" style="3" customWidth="1"/>
    <col min="1302" max="1302" width="2.7109375" style="3"/>
    <col min="1303" max="1303" width="3.5703125" style="3" customWidth="1"/>
    <col min="1304" max="1304" width="3.42578125" style="3" customWidth="1"/>
    <col min="1305" max="1305" width="2.28515625" style="3" customWidth="1"/>
    <col min="1306" max="1306" width="3.85546875" style="3" bestFit="1" customWidth="1"/>
    <col min="1307" max="1307" width="8.5703125" style="3" customWidth="1"/>
    <col min="1308" max="1309" width="2.7109375" style="3"/>
    <col min="1310" max="1310" width="4.140625" style="3" customWidth="1"/>
    <col min="1311" max="1311" width="2.7109375" style="3"/>
    <col min="1312" max="1312" width="4.5703125" style="3" customWidth="1"/>
    <col min="1313" max="1313" width="5.7109375" style="3" customWidth="1"/>
    <col min="1314" max="1314" width="7.7109375" style="3" customWidth="1"/>
    <col min="1315" max="1315" width="4.42578125" style="3" customWidth="1"/>
    <col min="1316" max="1316" width="2.42578125" style="3" customWidth="1"/>
    <col min="1317" max="1317" width="5.42578125" style="3" customWidth="1"/>
    <col min="1318" max="1318" width="4" style="3" customWidth="1"/>
    <col min="1319" max="1319" width="0" style="3" hidden="1" customWidth="1"/>
    <col min="1320" max="1320" width="8" style="3" customWidth="1"/>
    <col min="1321" max="1321" width="12.5703125" style="3" customWidth="1"/>
    <col min="1322" max="1322" width="0" style="3" hidden="1" customWidth="1"/>
    <col min="1323" max="1323" width="5.140625" style="3" bestFit="1" customWidth="1"/>
    <col min="1324" max="1324" width="12.85546875" style="3" customWidth="1"/>
    <col min="1325" max="1325" width="13" style="3" bestFit="1" customWidth="1"/>
    <col min="1326" max="1326" width="10.140625" style="3" customWidth="1"/>
    <col min="1327" max="1327" width="13.140625" style="3" customWidth="1"/>
    <col min="1328" max="1328" width="13.7109375" style="3" customWidth="1"/>
    <col min="1329" max="1536" width="2.7109375" style="3"/>
    <col min="1537" max="1537" width="1.140625" style="3" customWidth="1"/>
    <col min="1538" max="1538" width="2.7109375" style="3"/>
    <col min="1539" max="1539" width="4.7109375" style="3" customWidth="1"/>
    <col min="1540" max="1540" width="7.5703125" style="3" customWidth="1"/>
    <col min="1541" max="1542" width="2.7109375" style="3"/>
    <col min="1543" max="1543" width="6.5703125" style="3" customWidth="1"/>
    <col min="1544" max="1544" width="2.7109375" style="3"/>
    <col min="1545" max="1545" width="4.85546875" style="3" customWidth="1"/>
    <col min="1546" max="1546" width="2.7109375" style="3"/>
    <col min="1547" max="1547" width="3.85546875" style="3" customWidth="1"/>
    <col min="1548" max="1548" width="7.7109375" style="3" customWidth="1"/>
    <col min="1549" max="1549" width="2.7109375" style="3"/>
    <col min="1550" max="1550" width="5" style="3" customWidth="1"/>
    <col min="1551" max="1552" width="2.7109375" style="3"/>
    <col min="1553" max="1553" width="4.42578125" style="3" customWidth="1"/>
    <col min="1554" max="1554" width="2.7109375" style="3"/>
    <col min="1555" max="1555" width="7.85546875" style="3" customWidth="1"/>
    <col min="1556" max="1556" width="5.28515625" style="3" customWidth="1"/>
    <col min="1557" max="1557" width="0.42578125" style="3" customWidth="1"/>
    <col min="1558" max="1558" width="2.7109375" style="3"/>
    <col min="1559" max="1559" width="3.5703125" style="3" customWidth="1"/>
    <col min="1560" max="1560" width="3.42578125" style="3" customWidth="1"/>
    <col min="1561" max="1561" width="2.28515625" style="3" customWidth="1"/>
    <col min="1562" max="1562" width="3.85546875" style="3" bestFit="1" customWidth="1"/>
    <col min="1563" max="1563" width="8.5703125" style="3" customWidth="1"/>
    <col min="1564" max="1565" width="2.7109375" style="3"/>
    <col min="1566" max="1566" width="4.140625" style="3" customWidth="1"/>
    <col min="1567" max="1567" width="2.7109375" style="3"/>
    <col min="1568" max="1568" width="4.5703125" style="3" customWidth="1"/>
    <col min="1569" max="1569" width="5.7109375" style="3" customWidth="1"/>
    <col min="1570" max="1570" width="7.7109375" style="3" customWidth="1"/>
    <col min="1571" max="1571" width="4.42578125" style="3" customWidth="1"/>
    <col min="1572" max="1572" width="2.42578125" style="3" customWidth="1"/>
    <col min="1573" max="1573" width="5.42578125" style="3" customWidth="1"/>
    <col min="1574" max="1574" width="4" style="3" customWidth="1"/>
    <col min="1575" max="1575" width="0" style="3" hidden="1" customWidth="1"/>
    <col min="1576" max="1576" width="8" style="3" customWidth="1"/>
    <col min="1577" max="1577" width="12.5703125" style="3" customWidth="1"/>
    <col min="1578" max="1578" width="0" style="3" hidden="1" customWidth="1"/>
    <col min="1579" max="1579" width="5.140625" style="3" bestFit="1" customWidth="1"/>
    <col min="1580" max="1580" width="12.85546875" style="3" customWidth="1"/>
    <col min="1581" max="1581" width="13" style="3" bestFit="1" customWidth="1"/>
    <col min="1582" max="1582" width="10.140625" style="3" customWidth="1"/>
    <col min="1583" max="1583" width="13.140625" style="3" customWidth="1"/>
    <col min="1584" max="1584" width="13.7109375" style="3" customWidth="1"/>
    <col min="1585" max="1792" width="2.7109375" style="3"/>
    <col min="1793" max="1793" width="1.140625" style="3" customWidth="1"/>
    <col min="1794" max="1794" width="2.7109375" style="3"/>
    <col min="1795" max="1795" width="4.7109375" style="3" customWidth="1"/>
    <col min="1796" max="1796" width="7.5703125" style="3" customWidth="1"/>
    <col min="1797" max="1798" width="2.7109375" style="3"/>
    <col min="1799" max="1799" width="6.5703125" style="3" customWidth="1"/>
    <col min="1800" max="1800" width="2.7109375" style="3"/>
    <col min="1801" max="1801" width="4.85546875" style="3" customWidth="1"/>
    <col min="1802" max="1802" width="2.7109375" style="3"/>
    <col min="1803" max="1803" width="3.85546875" style="3" customWidth="1"/>
    <col min="1804" max="1804" width="7.7109375" style="3" customWidth="1"/>
    <col min="1805" max="1805" width="2.7109375" style="3"/>
    <col min="1806" max="1806" width="5" style="3" customWidth="1"/>
    <col min="1807" max="1808" width="2.7109375" style="3"/>
    <col min="1809" max="1809" width="4.42578125" style="3" customWidth="1"/>
    <col min="1810" max="1810" width="2.7109375" style="3"/>
    <col min="1811" max="1811" width="7.85546875" style="3" customWidth="1"/>
    <col min="1812" max="1812" width="5.28515625" style="3" customWidth="1"/>
    <col min="1813" max="1813" width="0.42578125" style="3" customWidth="1"/>
    <col min="1814" max="1814" width="2.7109375" style="3"/>
    <col min="1815" max="1815" width="3.5703125" style="3" customWidth="1"/>
    <col min="1816" max="1816" width="3.42578125" style="3" customWidth="1"/>
    <col min="1817" max="1817" width="2.28515625" style="3" customWidth="1"/>
    <col min="1818" max="1818" width="3.85546875" style="3" bestFit="1" customWidth="1"/>
    <col min="1819" max="1819" width="8.5703125" style="3" customWidth="1"/>
    <col min="1820" max="1821" width="2.7109375" style="3"/>
    <col min="1822" max="1822" width="4.140625" style="3" customWidth="1"/>
    <col min="1823" max="1823" width="2.7109375" style="3"/>
    <col min="1824" max="1824" width="4.5703125" style="3" customWidth="1"/>
    <col min="1825" max="1825" width="5.7109375" style="3" customWidth="1"/>
    <col min="1826" max="1826" width="7.7109375" style="3" customWidth="1"/>
    <col min="1827" max="1827" width="4.42578125" style="3" customWidth="1"/>
    <col min="1828" max="1828" width="2.42578125" style="3" customWidth="1"/>
    <col min="1829" max="1829" width="5.42578125" style="3" customWidth="1"/>
    <col min="1830" max="1830" width="4" style="3" customWidth="1"/>
    <col min="1831" max="1831" width="0" style="3" hidden="1" customWidth="1"/>
    <col min="1832" max="1832" width="8" style="3" customWidth="1"/>
    <col min="1833" max="1833" width="12.5703125" style="3" customWidth="1"/>
    <col min="1834" max="1834" width="0" style="3" hidden="1" customWidth="1"/>
    <col min="1835" max="1835" width="5.140625" style="3" bestFit="1" customWidth="1"/>
    <col min="1836" max="1836" width="12.85546875" style="3" customWidth="1"/>
    <col min="1837" max="1837" width="13" style="3" bestFit="1" customWidth="1"/>
    <col min="1838" max="1838" width="10.140625" style="3" customWidth="1"/>
    <col min="1839" max="1839" width="13.140625" style="3" customWidth="1"/>
    <col min="1840" max="1840" width="13.7109375" style="3" customWidth="1"/>
    <col min="1841" max="2048" width="2.7109375" style="3"/>
    <col min="2049" max="2049" width="1.140625" style="3" customWidth="1"/>
    <col min="2050" max="2050" width="2.7109375" style="3"/>
    <col min="2051" max="2051" width="4.7109375" style="3" customWidth="1"/>
    <col min="2052" max="2052" width="7.5703125" style="3" customWidth="1"/>
    <col min="2053" max="2054" width="2.7109375" style="3"/>
    <col min="2055" max="2055" width="6.5703125" style="3" customWidth="1"/>
    <col min="2056" max="2056" width="2.7109375" style="3"/>
    <col min="2057" max="2057" width="4.85546875" style="3" customWidth="1"/>
    <col min="2058" max="2058" width="2.7109375" style="3"/>
    <col min="2059" max="2059" width="3.85546875" style="3" customWidth="1"/>
    <col min="2060" max="2060" width="7.7109375" style="3" customWidth="1"/>
    <col min="2061" max="2061" width="2.7109375" style="3"/>
    <col min="2062" max="2062" width="5" style="3" customWidth="1"/>
    <col min="2063" max="2064" width="2.7109375" style="3"/>
    <col min="2065" max="2065" width="4.42578125" style="3" customWidth="1"/>
    <col min="2066" max="2066" width="2.7109375" style="3"/>
    <col min="2067" max="2067" width="7.85546875" style="3" customWidth="1"/>
    <col min="2068" max="2068" width="5.28515625" style="3" customWidth="1"/>
    <col min="2069" max="2069" width="0.42578125" style="3" customWidth="1"/>
    <col min="2070" max="2070" width="2.7109375" style="3"/>
    <col min="2071" max="2071" width="3.5703125" style="3" customWidth="1"/>
    <col min="2072" max="2072" width="3.42578125" style="3" customWidth="1"/>
    <col min="2073" max="2073" width="2.28515625" style="3" customWidth="1"/>
    <col min="2074" max="2074" width="3.85546875" style="3" bestFit="1" customWidth="1"/>
    <col min="2075" max="2075" width="8.5703125" style="3" customWidth="1"/>
    <col min="2076" max="2077" width="2.7109375" style="3"/>
    <col min="2078" max="2078" width="4.140625" style="3" customWidth="1"/>
    <col min="2079" max="2079" width="2.7109375" style="3"/>
    <col min="2080" max="2080" width="4.5703125" style="3" customWidth="1"/>
    <col min="2081" max="2081" width="5.7109375" style="3" customWidth="1"/>
    <col min="2082" max="2082" width="7.7109375" style="3" customWidth="1"/>
    <col min="2083" max="2083" width="4.42578125" style="3" customWidth="1"/>
    <col min="2084" max="2084" width="2.42578125" style="3" customWidth="1"/>
    <col min="2085" max="2085" width="5.42578125" style="3" customWidth="1"/>
    <col min="2086" max="2086" width="4" style="3" customWidth="1"/>
    <col min="2087" max="2087" width="0" style="3" hidden="1" customWidth="1"/>
    <col min="2088" max="2088" width="8" style="3" customWidth="1"/>
    <col min="2089" max="2089" width="12.5703125" style="3" customWidth="1"/>
    <col min="2090" max="2090" width="0" style="3" hidden="1" customWidth="1"/>
    <col min="2091" max="2091" width="5.140625" style="3" bestFit="1" customWidth="1"/>
    <col min="2092" max="2092" width="12.85546875" style="3" customWidth="1"/>
    <col min="2093" max="2093" width="13" style="3" bestFit="1" customWidth="1"/>
    <col min="2094" max="2094" width="10.140625" style="3" customWidth="1"/>
    <col min="2095" max="2095" width="13.140625" style="3" customWidth="1"/>
    <col min="2096" max="2096" width="13.7109375" style="3" customWidth="1"/>
    <col min="2097" max="2304" width="2.7109375" style="3"/>
    <col min="2305" max="2305" width="1.140625" style="3" customWidth="1"/>
    <col min="2306" max="2306" width="2.7109375" style="3"/>
    <col min="2307" max="2307" width="4.7109375" style="3" customWidth="1"/>
    <col min="2308" max="2308" width="7.5703125" style="3" customWidth="1"/>
    <col min="2309" max="2310" width="2.7109375" style="3"/>
    <col min="2311" max="2311" width="6.5703125" style="3" customWidth="1"/>
    <col min="2312" max="2312" width="2.7109375" style="3"/>
    <col min="2313" max="2313" width="4.85546875" style="3" customWidth="1"/>
    <col min="2314" max="2314" width="2.7109375" style="3"/>
    <col min="2315" max="2315" width="3.85546875" style="3" customWidth="1"/>
    <col min="2316" max="2316" width="7.7109375" style="3" customWidth="1"/>
    <col min="2317" max="2317" width="2.7109375" style="3"/>
    <col min="2318" max="2318" width="5" style="3" customWidth="1"/>
    <col min="2319" max="2320" width="2.7109375" style="3"/>
    <col min="2321" max="2321" width="4.42578125" style="3" customWidth="1"/>
    <col min="2322" max="2322" width="2.7109375" style="3"/>
    <col min="2323" max="2323" width="7.85546875" style="3" customWidth="1"/>
    <col min="2324" max="2324" width="5.28515625" style="3" customWidth="1"/>
    <col min="2325" max="2325" width="0.42578125" style="3" customWidth="1"/>
    <col min="2326" max="2326" width="2.7109375" style="3"/>
    <col min="2327" max="2327" width="3.5703125" style="3" customWidth="1"/>
    <col min="2328" max="2328" width="3.42578125" style="3" customWidth="1"/>
    <col min="2329" max="2329" width="2.28515625" style="3" customWidth="1"/>
    <col min="2330" max="2330" width="3.85546875" style="3" bestFit="1" customWidth="1"/>
    <col min="2331" max="2331" width="8.5703125" style="3" customWidth="1"/>
    <col min="2332" max="2333" width="2.7109375" style="3"/>
    <col min="2334" max="2334" width="4.140625" style="3" customWidth="1"/>
    <col min="2335" max="2335" width="2.7109375" style="3"/>
    <col min="2336" max="2336" width="4.5703125" style="3" customWidth="1"/>
    <col min="2337" max="2337" width="5.7109375" style="3" customWidth="1"/>
    <col min="2338" max="2338" width="7.7109375" style="3" customWidth="1"/>
    <col min="2339" max="2339" width="4.42578125" style="3" customWidth="1"/>
    <col min="2340" max="2340" width="2.42578125" style="3" customWidth="1"/>
    <col min="2341" max="2341" width="5.42578125" style="3" customWidth="1"/>
    <col min="2342" max="2342" width="4" style="3" customWidth="1"/>
    <col min="2343" max="2343" width="0" style="3" hidden="1" customWidth="1"/>
    <col min="2344" max="2344" width="8" style="3" customWidth="1"/>
    <col min="2345" max="2345" width="12.5703125" style="3" customWidth="1"/>
    <col min="2346" max="2346" width="0" style="3" hidden="1" customWidth="1"/>
    <col min="2347" max="2347" width="5.140625" style="3" bestFit="1" customWidth="1"/>
    <col min="2348" max="2348" width="12.85546875" style="3" customWidth="1"/>
    <col min="2349" max="2349" width="13" style="3" bestFit="1" customWidth="1"/>
    <col min="2350" max="2350" width="10.140625" style="3" customWidth="1"/>
    <col min="2351" max="2351" width="13.140625" style="3" customWidth="1"/>
    <col min="2352" max="2352" width="13.7109375" style="3" customWidth="1"/>
    <col min="2353" max="2560" width="2.7109375" style="3"/>
    <col min="2561" max="2561" width="1.140625" style="3" customWidth="1"/>
    <col min="2562" max="2562" width="2.7109375" style="3"/>
    <col min="2563" max="2563" width="4.7109375" style="3" customWidth="1"/>
    <col min="2564" max="2564" width="7.5703125" style="3" customWidth="1"/>
    <col min="2565" max="2566" width="2.7109375" style="3"/>
    <col min="2567" max="2567" width="6.5703125" style="3" customWidth="1"/>
    <col min="2568" max="2568" width="2.7109375" style="3"/>
    <col min="2569" max="2569" width="4.85546875" style="3" customWidth="1"/>
    <col min="2570" max="2570" width="2.7109375" style="3"/>
    <col min="2571" max="2571" width="3.85546875" style="3" customWidth="1"/>
    <col min="2572" max="2572" width="7.7109375" style="3" customWidth="1"/>
    <col min="2573" max="2573" width="2.7109375" style="3"/>
    <col min="2574" max="2574" width="5" style="3" customWidth="1"/>
    <col min="2575" max="2576" width="2.7109375" style="3"/>
    <col min="2577" max="2577" width="4.42578125" style="3" customWidth="1"/>
    <col min="2578" max="2578" width="2.7109375" style="3"/>
    <col min="2579" max="2579" width="7.85546875" style="3" customWidth="1"/>
    <col min="2580" max="2580" width="5.28515625" style="3" customWidth="1"/>
    <col min="2581" max="2581" width="0.42578125" style="3" customWidth="1"/>
    <col min="2582" max="2582" width="2.7109375" style="3"/>
    <col min="2583" max="2583" width="3.5703125" style="3" customWidth="1"/>
    <col min="2584" max="2584" width="3.42578125" style="3" customWidth="1"/>
    <col min="2585" max="2585" width="2.28515625" style="3" customWidth="1"/>
    <col min="2586" max="2586" width="3.85546875" style="3" bestFit="1" customWidth="1"/>
    <col min="2587" max="2587" width="8.5703125" style="3" customWidth="1"/>
    <col min="2588" max="2589" width="2.7109375" style="3"/>
    <col min="2590" max="2590" width="4.140625" style="3" customWidth="1"/>
    <col min="2591" max="2591" width="2.7109375" style="3"/>
    <col min="2592" max="2592" width="4.5703125" style="3" customWidth="1"/>
    <col min="2593" max="2593" width="5.7109375" style="3" customWidth="1"/>
    <col min="2594" max="2594" width="7.7109375" style="3" customWidth="1"/>
    <col min="2595" max="2595" width="4.42578125" style="3" customWidth="1"/>
    <col min="2596" max="2596" width="2.42578125" style="3" customWidth="1"/>
    <col min="2597" max="2597" width="5.42578125" style="3" customWidth="1"/>
    <col min="2598" max="2598" width="4" style="3" customWidth="1"/>
    <col min="2599" max="2599" width="0" style="3" hidden="1" customWidth="1"/>
    <col min="2600" max="2600" width="8" style="3" customWidth="1"/>
    <col min="2601" max="2601" width="12.5703125" style="3" customWidth="1"/>
    <col min="2602" max="2602" width="0" style="3" hidden="1" customWidth="1"/>
    <col min="2603" max="2603" width="5.140625" style="3" bestFit="1" customWidth="1"/>
    <col min="2604" max="2604" width="12.85546875" style="3" customWidth="1"/>
    <col min="2605" max="2605" width="13" style="3" bestFit="1" customWidth="1"/>
    <col min="2606" max="2606" width="10.140625" style="3" customWidth="1"/>
    <col min="2607" max="2607" width="13.140625" style="3" customWidth="1"/>
    <col min="2608" max="2608" width="13.7109375" style="3" customWidth="1"/>
    <col min="2609" max="2816" width="2.7109375" style="3"/>
    <col min="2817" max="2817" width="1.140625" style="3" customWidth="1"/>
    <col min="2818" max="2818" width="2.7109375" style="3"/>
    <col min="2819" max="2819" width="4.7109375" style="3" customWidth="1"/>
    <col min="2820" max="2820" width="7.5703125" style="3" customWidth="1"/>
    <col min="2821" max="2822" width="2.7109375" style="3"/>
    <col min="2823" max="2823" width="6.5703125" style="3" customWidth="1"/>
    <col min="2824" max="2824" width="2.7109375" style="3"/>
    <col min="2825" max="2825" width="4.85546875" style="3" customWidth="1"/>
    <col min="2826" max="2826" width="2.7109375" style="3"/>
    <col min="2827" max="2827" width="3.85546875" style="3" customWidth="1"/>
    <col min="2828" max="2828" width="7.7109375" style="3" customWidth="1"/>
    <col min="2829" max="2829" width="2.7109375" style="3"/>
    <col min="2830" max="2830" width="5" style="3" customWidth="1"/>
    <col min="2831" max="2832" width="2.7109375" style="3"/>
    <col min="2833" max="2833" width="4.42578125" style="3" customWidth="1"/>
    <col min="2834" max="2834" width="2.7109375" style="3"/>
    <col min="2835" max="2835" width="7.85546875" style="3" customWidth="1"/>
    <col min="2836" max="2836" width="5.28515625" style="3" customWidth="1"/>
    <col min="2837" max="2837" width="0.42578125" style="3" customWidth="1"/>
    <col min="2838" max="2838" width="2.7109375" style="3"/>
    <col min="2839" max="2839" width="3.5703125" style="3" customWidth="1"/>
    <col min="2840" max="2840" width="3.42578125" style="3" customWidth="1"/>
    <col min="2841" max="2841" width="2.28515625" style="3" customWidth="1"/>
    <col min="2842" max="2842" width="3.85546875" style="3" bestFit="1" customWidth="1"/>
    <col min="2843" max="2843" width="8.5703125" style="3" customWidth="1"/>
    <col min="2844" max="2845" width="2.7109375" style="3"/>
    <col min="2846" max="2846" width="4.140625" style="3" customWidth="1"/>
    <col min="2847" max="2847" width="2.7109375" style="3"/>
    <col min="2848" max="2848" width="4.5703125" style="3" customWidth="1"/>
    <col min="2849" max="2849" width="5.7109375" style="3" customWidth="1"/>
    <col min="2850" max="2850" width="7.7109375" style="3" customWidth="1"/>
    <col min="2851" max="2851" width="4.42578125" style="3" customWidth="1"/>
    <col min="2852" max="2852" width="2.42578125" style="3" customWidth="1"/>
    <col min="2853" max="2853" width="5.42578125" style="3" customWidth="1"/>
    <col min="2854" max="2854" width="4" style="3" customWidth="1"/>
    <col min="2855" max="2855" width="0" style="3" hidden="1" customWidth="1"/>
    <col min="2856" max="2856" width="8" style="3" customWidth="1"/>
    <col min="2857" max="2857" width="12.5703125" style="3" customWidth="1"/>
    <col min="2858" max="2858" width="0" style="3" hidden="1" customWidth="1"/>
    <col min="2859" max="2859" width="5.140625" style="3" bestFit="1" customWidth="1"/>
    <col min="2860" max="2860" width="12.85546875" style="3" customWidth="1"/>
    <col min="2861" max="2861" width="13" style="3" bestFit="1" customWidth="1"/>
    <col min="2862" max="2862" width="10.140625" style="3" customWidth="1"/>
    <col min="2863" max="2863" width="13.140625" style="3" customWidth="1"/>
    <col min="2864" max="2864" width="13.7109375" style="3" customWidth="1"/>
    <col min="2865" max="3072" width="2.7109375" style="3"/>
    <col min="3073" max="3073" width="1.140625" style="3" customWidth="1"/>
    <col min="3074" max="3074" width="2.7109375" style="3"/>
    <col min="3075" max="3075" width="4.7109375" style="3" customWidth="1"/>
    <col min="3076" max="3076" width="7.5703125" style="3" customWidth="1"/>
    <col min="3077" max="3078" width="2.7109375" style="3"/>
    <col min="3079" max="3079" width="6.5703125" style="3" customWidth="1"/>
    <col min="3080" max="3080" width="2.7109375" style="3"/>
    <col min="3081" max="3081" width="4.85546875" style="3" customWidth="1"/>
    <col min="3082" max="3082" width="2.7109375" style="3"/>
    <col min="3083" max="3083" width="3.85546875" style="3" customWidth="1"/>
    <col min="3084" max="3084" width="7.7109375" style="3" customWidth="1"/>
    <col min="3085" max="3085" width="2.7109375" style="3"/>
    <col min="3086" max="3086" width="5" style="3" customWidth="1"/>
    <col min="3087" max="3088" width="2.7109375" style="3"/>
    <col min="3089" max="3089" width="4.42578125" style="3" customWidth="1"/>
    <col min="3090" max="3090" width="2.7109375" style="3"/>
    <col min="3091" max="3091" width="7.85546875" style="3" customWidth="1"/>
    <col min="3092" max="3092" width="5.28515625" style="3" customWidth="1"/>
    <col min="3093" max="3093" width="0.42578125" style="3" customWidth="1"/>
    <col min="3094" max="3094" width="2.7109375" style="3"/>
    <col min="3095" max="3095" width="3.5703125" style="3" customWidth="1"/>
    <col min="3096" max="3096" width="3.42578125" style="3" customWidth="1"/>
    <col min="3097" max="3097" width="2.28515625" style="3" customWidth="1"/>
    <col min="3098" max="3098" width="3.85546875" style="3" bestFit="1" customWidth="1"/>
    <col min="3099" max="3099" width="8.5703125" style="3" customWidth="1"/>
    <col min="3100" max="3101" width="2.7109375" style="3"/>
    <col min="3102" max="3102" width="4.140625" style="3" customWidth="1"/>
    <col min="3103" max="3103" width="2.7109375" style="3"/>
    <col min="3104" max="3104" width="4.5703125" style="3" customWidth="1"/>
    <col min="3105" max="3105" width="5.7109375" style="3" customWidth="1"/>
    <col min="3106" max="3106" width="7.7109375" style="3" customWidth="1"/>
    <col min="3107" max="3107" width="4.42578125" style="3" customWidth="1"/>
    <col min="3108" max="3108" width="2.42578125" style="3" customWidth="1"/>
    <col min="3109" max="3109" width="5.42578125" style="3" customWidth="1"/>
    <col min="3110" max="3110" width="4" style="3" customWidth="1"/>
    <col min="3111" max="3111" width="0" style="3" hidden="1" customWidth="1"/>
    <col min="3112" max="3112" width="8" style="3" customWidth="1"/>
    <col min="3113" max="3113" width="12.5703125" style="3" customWidth="1"/>
    <col min="3114" max="3114" width="0" style="3" hidden="1" customWidth="1"/>
    <col min="3115" max="3115" width="5.140625" style="3" bestFit="1" customWidth="1"/>
    <col min="3116" max="3116" width="12.85546875" style="3" customWidth="1"/>
    <col min="3117" max="3117" width="13" style="3" bestFit="1" customWidth="1"/>
    <col min="3118" max="3118" width="10.140625" style="3" customWidth="1"/>
    <col min="3119" max="3119" width="13.140625" style="3" customWidth="1"/>
    <col min="3120" max="3120" width="13.7109375" style="3" customWidth="1"/>
    <col min="3121" max="3328" width="2.7109375" style="3"/>
    <col min="3329" max="3329" width="1.140625" style="3" customWidth="1"/>
    <col min="3330" max="3330" width="2.7109375" style="3"/>
    <col min="3331" max="3331" width="4.7109375" style="3" customWidth="1"/>
    <col min="3332" max="3332" width="7.5703125" style="3" customWidth="1"/>
    <col min="3333" max="3334" width="2.7109375" style="3"/>
    <col min="3335" max="3335" width="6.5703125" style="3" customWidth="1"/>
    <col min="3336" max="3336" width="2.7109375" style="3"/>
    <col min="3337" max="3337" width="4.85546875" style="3" customWidth="1"/>
    <col min="3338" max="3338" width="2.7109375" style="3"/>
    <col min="3339" max="3339" width="3.85546875" style="3" customWidth="1"/>
    <col min="3340" max="3340" width="7.7109375" style="3" customWidth="1"/>
    <col min="3341" max="3341" width="2.7109375" style="3"/>
    <col min="3342" max="3342" width="5" style="3" customWidth="1"/>
    <col min="3343" max="3344" width="2.7109375" style="3"/>
    <col min="3345" max="3345" width="4.42578125" style="3" customWidth="1"/>
    <col min="3346" max="3346" width="2.7109375" style="3"/>
    <col min="3347" max="3347" width="7.85546875" style="3" customWidth="1"/>
    <col min="3348" max="3348" width="5.28515625" style="3" customWidth="1"/>
    <col min="3349" max="3349" width="0.42578125" style="3" customWidth="1"/>
    <col min="3350" max="3350" width="2.7109375" style="3"/>
    <col min="3351" max="3351" width="3.5703125" style="3" customWidth="1"/>
    <col min="3352" max="3352" width="3.42578125" style="3" customWidth="1"/>
    <col min="3353" max="3353" width="2.28515625" style="3" customWidth="1"/>
    <col min="3354" max="3354" width="3.85546875" style="3" bestFit="1" customWidth="1"/>
    <col min="3355" max="3355" width="8.5703125" style="3" customWidth="1"/>
    <col min="3356" max="3357" width="2.7109375" style="3"/>
    <col min="3358" max="3358" width="4.140625" style="3" customWidth="1"/>
    <col min="3359" max="3359" width="2.7109375" style="3"/>
    <col min="3360" max="3360" width="4.5703125" style="3" customWidth="1"/>
    <col min="3361" max="3361" width="5.7109375" style="3" customWidth="1"/>
    <col min="3362" max="3362" width="7.7109375" style="3" customWidth="1"/>
    <col min="3363" max="3363" width="4.42578125" style="3" customWidth="1"/>
    <col min="3364" max="3364" width="2.42578125" style="3" customWidth="1"/>
    <col min="3365" max="3365" width="5.42578125" style="3" customWidth="1"/>
    <col min="3366" max="3366" width="4" style="3" customWidth="1"/>
    <col min="3367" max="3367" width="0" style="3" hidden="1" customWidth="1"/>
    <col min="3368" max="3368" width="8" style="3" customWidth="1"/>
    <col min="3369" max="3369" width="12.5703125" style="3" customWidth="1"/>
    <col min="3370" max="3370" width="0" style="3" hidden="1" customWidth="1"/>
    <col min="3371" max="3371" width="5.140625" style="3" bestFit="1" customWidth="1"/>
    <col min="3372" max="3372" width="12.85546875" style="3" customWidth="1"/>
    <col min="3373" max="3373" width="13" style="3" bestFit="1" customWidth="1"/>
    <col min="3374" max="3374" width="10.140625" style="3" customWidth="1"/>
    <col min="3375" max="3375" width="13.140625" style="3" customWidth="1"/>
    <col min="3376" max="3376" width="13.7109375" style="3" customWidth="1"/>
    <col min="3377" max="3584" width="2.7109375" style="3"/>
    <col min="3585" max="3585" width="1.140625" style="3" customWidth="1"/>
    <col min="3586" max="3586" width="2.7109375" style="3"/>
    <col min="3587" max="3587" width="4.7109375" style="3" customWidth="1"/>
    <col min="3588" max="3588" width="7.5703125" style="3" customWidth="1"/>
    <col min="3589" max="3590" width="2.7109375" style="3"/>
    <col min="3591" max="3591" width="6.5703125" style="3" customWidth="1"/>
    <col min="3592" max="3592" width="2.7109375" style="3"/>
    <col min="3593" max="3593" width="4.85546875" style="3" customWidth="1"/>
    <col min="3594" max="3594" width="2.7109375" style="3"/>
    <col min="3595" max="3595" width="3.85546875" style="3" customWidth="1"/>
    <col min="3596" max="3596" width="7.7109375" style="3" customWidth="1"/>
    <col min="3597" max="3597" width="2.7109375" style="3"/>
    <col min="3598" max="3598" width="5" style="3" customWidth="1"/>
    <col min="3599" max="3600" width="2.7109375" style="3"/>
    <col min="3601" max="3601" width="4.42578125" style="3" customWidth="1"/>
    <col min="3602" max="3602" width="2.7109375" style="3"/>
    <col min="3603" max="3603" width="7.85546875" style="3" customWidth="1"/>
    <col min="3604" max="3604" width="5.28515625" style="3" customWidth="1"/>
    <col min="3605" max="3605" width="0.42578125" style="3" customWidth="1"/>
    <col min="3606" max="3606" width="2.7109375" style="3"/>
    <col min="3607" max="3607" width="3.5703125" style="3" customWidth="1"/>
    <col min="3608" max="3608" width="3.42578125" style="3" customWidth="1"/>
    <col min="3609" max="3609" width="2.28515625" style="3" customWidth="1"/>
    <col min="3610" max="3610" width="3.85546875" style="3" bestFit="1" customWidth="1"/>
    <col min="3611" max="3611" width="8.5703125" style="3" customWidth="1"/>
    <col min="3612" max="3613" width="2.7109375" style="3"/>
    <col min="3614" max="3614" width="4.140625" style="3" customWidth="1"/>
    <col min="3615" max="3615" width="2.7109375" style="3"/>
    <col min="3616" max="3616" width="4.5703125" style="3" customWidth="1"/>
    <col min="3617" max="3617" width="5.7109375" style="3" customWidth="1"/>
    <col min="3618" max="3618" width="7.7109375" style="3" customWidth="1"/>
    <col min="3619" max="3619" width="4.42578125" style="3" customWidth="1"/>
    <col min="3620" max="3620" width="2.42578125" style="3" customWidth="1"/>
    <col min="3621" max="3621" width="5.42578125" style="3" customWidth="1"/>
    <col min="3622" max="3622" width="4" style="3" customWidth="1"/>
    <col min="3623" max="3623" width="0" style="3" hidden="1" customWidth="1"/>
    <col min="3624" max="3624" width="8" style="3" customWidth="1"/>
    <col min="3625" max="3625" width="12.5703125" style="3" customWidth="1"/>
    <col min="3626" max="3626" width="0" style="3" hidden="1" customWidth="1"/>
    <col min="3627" max="3627" width="5.140625" style="3" bestFit="1" customWidth="1"/>
    <col min="3628" max="3628" width="12.85546875" style="3" customWidth="1"/>
    <col min="3629" max="3629" width="13" style="3" bestFit="1" customWidth="1"/>
    <col min="3630" max="3630" width="10.140625" style="3" customWidth="1"/>
    <col min="3631" max="3631" width="13.140625" style="3" customWidth="1"/>
    <col min="3632" max="3632" width="13.7109375" style="3" customWidth="1"/>
    <col min="3633" max="3840" width="2.7109375" style="3"/>
    <col min="3841" max="3841" width="1.140625" style="3" customWidth="1"/>
    <col min="3842" max="3842" width="2.7109375" style="3"/>
    <col min="3843" max="3843" width="4.7109375" style="3" customWidth="1"/>
    <col min="3844" max="3844" width="7.5703125" style="3" customWidth="1"/>
    <col min="3845" max="3846" width="2.7109375" style="3"/>
    <col min="3847" max="3847" width="6.5703125" style="3" customWidth="1"/>
    <col min="3848" max="3848" width="2.7109375" style="3"/>
    <col min="3849" max="3849" width="4.85546875" style="3" customWidth="1"/>
    <col min="3850" max="3850" width="2.7109375" style="3"/>
    <col min="3851" max="3851" width="3.85546875" style="3" customWidth="1"/>
    <col min="3852" max="3852" width="7.7109375" style="3" customWidth="1"/>
    <col min="3853" max="3853" width="2.7109375" style="3"/>
    <col min="3854" max="3854" width="5" style="3" customWidth="1"/>
    <col min="3855" max="3856" width="2.7109375" style="3"/>
    <col min="3857" max="3857" width="4.42578125" style="3" customWidth="1"/>
    <col min="3858" max="3858" width="2.7109375" style="3"/>
    <col min="3859" max="3859" width="7.85546875" style="3" customWidth="1"/>
    <col min="3860" max="3860" width="5.28515625" style="3" customWidth="1"/>
    <col min="3861" max="3861" width="0.42578125" style="3" customWidth="1"/>
    <col min="3862" max="3862" width="2.7109375" style="3"/>
    <col min="3863" max="3863" width="3.5703125" style="3" customWidth="1"/>
    <col min="3864" max="3864" width="3.42578125" style="3" customWidth="1"/>
    <col min="3865" max="3865" width="2.28515625" style="3" customWidth="1"/>
    <col min="3866" max="3866" width="3.85546875" style="3" bestFit="1" customWidth="1"/>
    <col min="3867" max="3867" width="8.5703125" style="3" customWidth="1"/>
    <col min="3868" max="3869" width="2.7109375" style="3"/>
    <col min="3870" max="3870" width="4.140625" style="3" customWidth="1"/>
    <col min="3871" max="3871" width="2.7109375" style="3"/>
    <col min="3872" max="3872" width="4.5703125" style="3" customWidth="1"/>
    <col min="3873" max="3873" width="5.7109375" style="3" customWidth="1"/>
    <col min="3874" max="3874" width="7.7109375" style="3" customWidth="1"/>
    <col min="3875" max="3875" width="4.42578125" style="3" customWidth="1"/>
    <col min="3876" max="3876" width="2.42578125" style="3" customWidth="1"/>
    <col min="3877" max="3877" width="5.42578125" style="3" customWidth="1"/>
    <col min="3878" max="3878" width="4" style="3" customWidth="1"/>
    <col min="3879" max="3879" width="0" style="3" hidden="1" customWidth="1"/>
    <col min="3880" max="3880" width="8" style="3" customWidth="1"/>
    <col min="3881" max="3881" width="12.5703125" style="3" customWidth="1"/>
    <col min="3882" max="3882" width="0" style="3" hidden="1" customWidth="1"/>
    <col min="3883" max="3883" width="5.140625" style="3" bestFit="1" customWidth="1"/>
    <col min="3884" max="3884" width="12.85546875" style="3" customWidth="1"/>
    <col min="3885" max="3885" width="13" style="3" bestFit="1" customWidth="1"/>
    <col min="3886" max="3886" width="10.140625" style="3" customWidth="1"/>
    <col min="3887" max="3887" width="13.140625" style="3" customWidth="1"/>
    <col min="3888" max="3888" width="13.7109375" style="3" customWidth="1"/>
    <col min="3889" max="4096" width="2.7109375" style="3"/>
    <col min="4097" max="4097" width="1.140625" style="3" customWidth="1"/>
    <col min="4098" max="4098" width="2.7109375" style="3"/>
    <col min="4099" max="4099" width="4.7109375" style="3" customWidth="1"/>
    <col min="4100" max="4100" width="7.5703125" style="3" customWidth="1"/>
    <col min="4101" max="4102" width="2.7109375" style="3"/>
    <col min="4103" max="4103" width="6.5703125" style="3" customWidth="1"/>
    <col min="4104" max="4104" width="2.7109375" style="3"/>
    <col min="4105" max="4105" width="4.85546875" style="3" customWidth="1"/>
    <col min="4106" max="4106" width="2.7109375" style="3"/>
    <col min="4107" max="4107" width="3.85546875" style="3" customWidth="1"/>
    <col min="4108" max="4108" width="7.7109375" style="3" customWidth="1"/>
    <col min="4109" max="4109" width="2.7109375" style="3"/>
    <col min="4110" max="4110" width="5" style="3" customWidth="1"/>
    <col min="4111" max="4112" width="2.7109375" style="3"/>
    <col min="4113" max="4113" width="4.42578125" style="3" customWidth="1"/>
    <col min="4114" max="4114" width="2.7109375" style="3"/>
    <col min="4115" max="4115" width="7.85546875" style="3" customWidth="1"/>
    <col min="4116" max="4116" width="5.28515625" style="3" customWidth="1"/>
    <col min="4117" max="4117" width="0.42578125" style="3" customWidth="1"/>
    <col min="4118" max="4118" width="2.7109375" style="3"/>
    <col min="4119" max="4119" width="3.5703125" style="3" customWidth="1"/>
    <col min="4120" max="4120" width="3.42578125" style="3" customWidth="1"/>
    <col min="4121" max="4121" width="2.28515625" style="3" customWidth="1"/>
    <col min="4122" max="4122" width="3.85546875" style="3" bestFit="1" customWidth="1"/>
    <col min="4123" max="4123" width="8.5703125" style="3" customWidth="1"/>
    <col min="4124" max="4125" width="2.7109375" style="3"/>
    <col min="4126" max="4126" width="4.140625" style="3" customWidth="1"/>
    <col min="4127" max="4127" width="2.7109375" style="3"/>
    <col min="4128" max="4128" width="4.5703125" style="3" customWidth="1"/>
    <col min="4129" max="4129" width="5.7109375" style="3" customWidth="1"/>
    <col min="4130" max="4130" width="7.7109375" style="3" customWidth="1"/>
    <col min="4131" max="4131" width="4.42578125" style="3" customWidth="1"/>
    <col min="4132" max="4132" width="2.42578125" style="3" customWidth="1"/>
    <col min="4133" max="4133" width="5.42578125" style="3" customWidth="1"/>
    <col min="4134" max="4134" width="4" style="3" customWidth="1"/>
    <col min="4135" max="4135" width="0" style="3" hidden="1" customWidth="1"/>
    <col min="4136" max="4136" width="8" style="3" customWidth="1"/>
    <col min="4137" max="4137" width="12.5703125" style="3" customWidth="1"/>
    <col min="4138" max="4138" width="0" style="3" hidden="1" customWidth="1"/>
    <col min="4139" max="4139" width="5.140625" style="3" bestFit="1" customWidth="1"/>
    <col min="4140" max="4140" width="12.85546875" style="3" customWidth="1"/>
    <col min="4141" max="4141" width="13" style="3" bestFit="1" customWidth="1"/>
    <col min="4142" max="4142" width="10.140625" style="3" customWidth="1"/>
    <col min="4143" max="4143" width="13.140625" style="3" customWidth="1"/>
    <col min="4144" max="4144" width="13.7109375" style="3" customWidth="1"/>
    <col min="4145" max="4352" width="2.7109375" style="3"/>
    <col min="4353" max="4353" width="1.140625" style="3" customWidth="1"/>
    <col min="4354" max="4354" width="2.7109375" style="3"/>
    <col min="4355" max="4355" width="4.7109375" style="3" customWidth="1"/>
    <col min="4356" max="4356" width="7.5703125" style="3" customWidth="1"/>
    <col min="4357" max="4358" width="2.7109375" style="3"/>
    <col min="4359" max="4359" width="6.5703125" style="3" customWidth="1"/>
    <col min="4360" max="4360" width="2.7109375" style="3"/>
    <col min="4361" max="4361" width="4.85546875" style="3" customWidth="1"/>
    <col min="4362" max="4362" width="2.7109375" style="3"/>
    <col min="4363" max="4363" width="3.85546875" style="3" customWidth="1"/>
    <col min="4364" max="4364" width="7.7109375" style="3" customWidth="1"/>
    <col min="4365" max="4365" width="2.7109375" style="3"/>
    <col min="4366" max="4366" width="5" style="3" customWidth="1"/>
    <col min="4367" max="4368" width="2.7109375" style="3"/>
    <col min="4369" max="4369" width="4.42578125" style="3" customWidth="1"/>
    <col min="4370" max="4370" width="2.7109375" style="3"/>
    <col min="4371" max="4371" width="7.85546875" style="3" customWidth="1"/>
    <col min="4372" max="4372" width="5.28515625" style="3" customWidth="1"/>
    <col min="4373" max="4373" width="0.42578125" style="3" customWidth="1"/>
    <col min="4374" max="4374" width="2.7109375" style="3"/>
    <col min="4375" max="4375" width="3.5703125" style="3" customWidth="1"/>
    <col min="4376" max="4376" width="3.42578125" style="3" customWidth="1"/>
    <col min="4377" max="4377" width="2.28515625" style="3" customWidth="1"/>
    <col min="4378" max="4378" width="3.85546875" style="3" bestFit="1" customWidth="1"/>
    <col min="4379" max="4379" width="8.5703125" style="3" customWidth="1"/>
    <col min="4380" max="4381" width="2.7109375" style="3"/>
    <col min="4382" max="4382" width="4.140625" style="3" customWidth="1"/>
    <col min="4383" max="4383" width="2.7109375" style="3"/>
    <col min="4384" max="4384" width="4.5703125" style="3" customWidth="1"/>
    <col min="4385" max="4385" width="5.7109375" style="3" customWidth="1"/>
    <col min="4386" max="4386" width="7.7109375" style="3" customWidth="1"/>
    <col min="4387" max="4387" width="4.42578125" style="3" customWidth="1"/>
    <col min="4388" max="4388" width="2.42578125" style="3" customWidth="1"/>
    <col min="4389" max="4389" width="5.42578125" style="3" customWidth="1"/>
    <col min="4390" max="4390" width="4" style="3" customWidth="1"/>
    <col min="4391" max="4391" width="0" style="3" hidden="1" customWidth="1"/>
    <col min="4392" max="4392" width="8" style="3" customWidth="1"/>
    <col min="4393" max="4393" width="12.5703125" style="3" customWidth="1"/>
    <col min="4394" max="4394" width="0" style="3" hidden="1" customWidth="1"/>
    <col min="4395" max="4395" width="5.140625" style="3" bestFit="1" customWidth="1"/>
    <col min="4396" max="4396" width="12.85546875" style="3" customWidth="1"/>
    <col min="4397" max="4397" width="13" style="3" bestFit="1" customWidth="1"/>
    <col min="4398" max="4398" width="10.140625" style="3" customWidth="1"/>
    <col min="4399" max="4399" width="13.140625" style="3" customWidth="1"/>
    <col min="4400" max="4400" width="13.7109375" style="3" customWidth="1"/>
    <col min="4401" max="4608" width="2.7109375" style="3"/>
    <col min="4609" max="4609" width="1.140625" style="3" customWidth="1"/>
    <col min="4610" max="4610" width="2.7109375" style="3"/>
    <col min="4611" max="4611" width="4.7109375" style="3" customWidth="1"/>
    <col min="4612" max="4612" width="7.5703125" style="3" customWidth="1"/>
    <col min="4613" max="4614" width="2.7109375" style="3"/>
    <col min="4615" max="4615" width="6.5703125" style="3" customWidth="1"/>
    <col min="4616" max="4616" width="2.7109375" style="3"/>
    <col min="4617" max="4617" width="4.85546875" style="3" customWidth="1"/>
    <col min="4618" max="4618" width="2.7109375" style="3"/>
    <col min="4619" max="4619" width="3.85546875" style="3" customWidth="1"/>
    <col min="4620" max="4620" width="7.7109375" style="3" customWidth="1"/>
    <col min="4621" max="4621" width="2.7109375" style="3"/>
    <col min="4622" max="4622" width="5" style="3" customWidth="1"/>
    <col min="4623" max="4624" width="2.7109375" style="3"/>
    <col min="4625" max="4625" width="4.42578125" style="3" customWidth="1"/>
    <col min="4626" max="4626" width="2.7109375" style="3"/>
    <col min="4627" max="4627" width="7.85546875" style="3" customWidth="1"/>
    <col min="4628" max="4628" width="5.28515625" style="3" customWidth="1"/>
    <col min="4629" max="4629" width="0.42578125" style="3" customWidth="1"/>
    <col min="4630" max="4630" width="2.7109375" style="3"/>
    <col min="4631" max="4631" width="3.5703125" style="3" customWidth="1"/>
    <col min="4632" max="4632" width="3.42578125" style="3" customWidth="1"/>
    <col min="4633" max="4633" width="2.28515625" style="3" customWidth="1"/>
    <col min="4634" max="4634" width="3.85546875" style="3" bestFit="1" customWidth="1"/>
    <col min="4635" max="4635" width="8.5703125" style="3" customWidth="1"/>
    <col min="4636" max="4637" width="2.7109375" style="3"/>
    <col min="4638" max="4638" width="4.140625" style="3" customWidth="1"/>
    <col min="4639" max="4639" width="2.7109375" style="3"/>
    <col min="4640" max="4640" width="4.5703125" style="3" customWidth="1"/>
    <col min="4641" max="4641" width="5.7109375" style="3" customWidth="1"/>
    <col min="4642" max="4642" width="7.7109375" style="3" customWidth="1"/>
    <col min="4643" max="4643" width="4.42578125" style="3" customWidth="1"/>
    <col min="4644" max="4644" width="2.42578125" style="3" customWidth="1"/>
    <col min="4645" max="4645" width="5.42578125" style="3" customWidth="1"/>
    <col min="4646" max="4646" width="4" style="3" customWidth="1"/>
    <col min="4647" max="4647" width="0" style="3" hidden="1" customWidth="1"/>
    <col min="4648" max="4648" width="8" style="3" customWidth="1"/>
    <col min="4649" max="4649" width="12.5703125" style="3" customWidth="1"/>
    <col min="4650" max="4650" width="0" style="3" hidden="1" customWidth="1"/>
    <col min="4651" max="4651" width="5.140625" style="3" bestFit="1" customWidth="1"/>
    <col min="4652" max="4652" width="12.85546875" style="3" customWidth="1"/>
    <col min="4653" max="4653" width="13" style="3" bestFit="1" customWidth="1"/>
    <col min="4654" max="4654" width="10.140625" style="3" customWidth="1"/>
    <col min="4655" max="4655" width="13.140625" style="3" customWidth="1"/>
    <col min="4656" max="4656" width="13.7109375" style="3" customWidth="1"/>
    <col min="4657" max="4864" width="2.7109375" style="3"/>
    <col min="4865" max="4865" width="1.140625" style="3" customWidth="1"/>
    <col min="4866" max="4866" width="2.7109375" style="3"/>
    <col min="4867" max="4867" width="4.7109375" style="3" customWidth="1"/>
    <col min="4868" max="4868" width="7.5703125" style="3" customWidth="1"/>
    <col min="4869" max="4870" width="2.7109375" style="3"/>
    <col min="4871" max="4871" width="6.5703125" style="3" customWidth="1"/>
    <col min="4872" max="4872" width="2.7109375" style="3"/>
    <col min="4873" max="4873" width="4.85546875" style="3" customWidth="1"/>
    <col min="4874" max="4874" width="2.7109375" style="3"/>
    <col min="4875" max="4875" width="3.85546875" style="3" customWidth="1"/>
    <col min="4876" max="4876" width="7.7109375" style="3" customWidth="1"/>
    <col min="4877" max="4877" width="2.7109375" style="3"/>
    <col min="4878" max="4878" width="5" style="3" customWidth="1"/>
    <col min="4879" max="4880" width="2.7109375" style="3"/>
    <col min="4881" max="4881" width="4.42578125" style="3" customWidth="1"/>
    <col min="4882" max="4882" width="2.7109375" style="3"/>
    <col min="4883" max="4883" width="7.85546875" style="3" customWidth="1"/>
    <col min="4884" max="4884" width="5.28515625" style="3" customWidth="1"/>
    <col min="4885" max="4885" width="0.42578125" style="3" customWidth="1"/>
    <col min="4886" max="4886" width="2.7109375" style="3"/>
    <col min="4887" max="4887" width="3.5703125" style="3" customWidth="1"/>
    <col min="4888" max="4888" width="3.42578125" style="3" customWidth="1"/>
    <col min="4889" max="4889" width="2.28515625" style="3" customWidth="1"/>
    <col min="4890" max="4890" width="3.85546875" style="3" bestFit="1" customWidth="1"/>
    <col min="4891" max="4891" width="8.5703125" style="3" customWidth="1"/>
    <col min="4892" max="4893" width="2.7109375" style="3"/>
    <col min="4894" max="4894" width="4.140625" style="3" customWidth="1"/>
    <col min="4895" max="4895" width="2.7109375" style="3"/>
    <col min="4896" max="4896" width="4.5703125" style="3" customWidth="1"/>
    <col min="4897" max="4897" width="5.7109375" style="3" customWidth="1"/>
    <col min="4898" max="4898" width="7.7109375" style="3" customWidth="1"/>
    <col min="4899" max="4899" width="4.42578125" style="3" customWidth="1"/>
    <col min="4900" max="4900" width="2.42578125" style="3" customWidth="1"/>
    <col min="4901" max="4901" width="5.42578125" style="3" customWidth="1"/>
    <col min="4902" max="4902" width="4" style="3" customWidth="1"/>
    <col min="4903" max="4903" width="0" style="3" hidden="1" customWidth="1"/>
    <col min="4904" max="4904" width="8" style="3" customWidth="1"/>
    <col min="4905" max="4905" width="12.5703125" style="3" customWidth="1"/>
    <col min="4906" max="4906" width="0" style="3" hidden="1" customWidth="1"/>
    <col min="4907" max="4907" width="5.140625" style="3" bestFit="1" customWidth="1"/>
    <col min="4908" max="4908" width="12.85546875" style="3" customWidth="1"/>
    <col min="4909" max="4909" width="13" style="3" bestFit="1" customWidth="1"/>
    <col min="4910" max="4910" width="10.140625" style="3" customWidth="1"/>
    <col min="4911" max="4911" width="13.140625" style="3" customWidth="1"/>
    <col min="4912" max="4912" width="13.7109375" style="3" customWidth="1"/>
    <col min="4913" max="5120" width="2.7109375" style="3"/>
    <col min="5121" max="5121" width="1.140625" style="3" customWidth="1"/>
    <col min="5122" max="5122" width="2.7109375" style="3"/>
    <col min="5123" max="5123" width="4.7109375" style="3" customWidth="1"/>
    <col min="5124" max="5124" width="7.5703125" style="3" customWidth="1"/>
    <col min="5125" max="5126" width="2.7109375" style="3"/>
    <col min="5127" max="5127" width="6.5703125" style="3" customWidth="1"/>
    <col min="5128" max="5128" width="2.7109375" style="3"/>
    <col min="5129" max="5129" width="4.85546875" style="3" customWidth="1"/>
    <col min="5130" max="5130" width="2.7109375" style="3"/>
    <col min="5131" max="5131" width="3.85546875" style="3" customWidth="1"/>
    <col min="5132" max="5132" width="7.7109375" style="3" customWidth="1"/>
    <col min="5133" max="5133" width="2.7109375" style="3"/>
    <col min="5134" max="5134" width="5" style="3" customWidth="1"/>
    <col min="5135" max="5136" width="2.7109375" style="3"/>
    <col min="5137" max="5137" width="4.42578125" style="3" customWidth="1"/>
    <col min="5138" max="5138" width="2.7109375" style="3"/>
    <col min="5139" max="5139" width="7.85546875" style="3" customWidth="1"/>
    <col min="5140" max="5140" width="5.28515625" style="3" customWidth="1"/>
    <col min="5141" max="5141" width="0.42578125" style="3" customWidth="1"/>
    <col min="5142" max="5142" width="2.7109375" style="3"/>
    <col min="5143" max="5143" width="3.5703125" style="3" customWidth="1"/>
    <col min="5144" max="5144" width="3.42578125" style="3" customWidth="1"/>
    <col min="5145" max="5145" width="2.28515625" style="3" customWidth="1"/>
    <col min="5146" max="5146" width="3.85546875" style="3" bestFit="1" customWidth="1"/>
    <col min="5147" max="5147" width="8.5703125" style="3" customWidth="1"/>
    <col min="5148" max="5149" width="2.7109375" style="3"/>
    <col min="5150" max="5150" width="4.140625" style="3" customWidth="1"/>
    <col min="5151" max="5151" width="2.7109375" style="3"/>
    <col min="5152" max="5152" width="4.5703125" style="3" customWidth="1"/>
    <col min="5153" max="5153" width="5.7109375" style="3" customWidth="1"/>
    <col min="5154" max="5154" width="7.7109375" style="3" customWidth="1"/>
    <col min="5155" max="5155" width="4.42578125" style="3" customWidth="1"/>
    <col min="5156" max="5156" width="2.42578125" style="3" customWidth="1"/>
    <col min="5157" max="5157" width="5.42578125" style="3" customWidth="1"/>
    <col min="5158" max="5158" width="4" style="3" customWidth="1"/>
    <col min="5159" max="5159" width="0" style="3" hidden="1" customWidth="1"/>
    <col min="5160" max="5160" width="8" style="3" customWidth="1"/>
    <col min="5161" max="5161" width="12.5703125" style="3" customWidth="1"/>
    <col min="5162" max="5162" width="0" style="3" hidden="1" customWidth="1"/>
    <col min="5163" max="5163" width="5.140625" style="3" bestFit="1" customWidth="1"/>
    <col min="5164" max="5164" width="12.85546875" style="3" customWidth="1"/>
    <col min="5165" max="5165" width="13" style="3" bestFit="1" customWidth="1"/>
    <col min="5166" max="5166" width="10.140625" style="3" customWidth="1"/>
    <col min="5167" max="5167" width="13.140625" style="3" customWidth="1"/>
    <col min="5168" max="5168" width="13.7109375" style="3" customWidth="1"/>
    <col min="5169" max="5376" width="2.7109375" style="3"/>
    <col min="5377" max="5377" width="1.140625" style="3" customWidth="1"/>
    <col min="5378" max="5378" width="2.7109375" style="3"/>
    <col min="5379" max="5379" width="4.7109375" style="3" customWidth="1"/>
    <col min="5380" max="5380" width="7.5703125" style="3" customWidth="1"/>
    <col min="5381" max="5382" width="2.7109375" style="3"/>
    <col min="5383" max="5383" width="6.5703125" style="3" customWidth="1"/>
    <col min="5384" max="5384" width="2.7109375" style="3"/>
    <col min="5385" max="5385" width="4.85546875" style="3" customWidth="1"/>
    <col min="5386" max="5386" width="2.7109375" style="3"/>
    <col min="5387" max="5387" width="3.85546875" style="3" customWidth="1"/>
    <col min="5388" max="5388" width="7.7109375" style="3" customWidth="1"/>
    <col min="5389" max="5389" width="2.7109375" style="3"/>
    <col min="5390" max="5390" width="5" style="3" customWidth="1"/>
    <col min="5391" max="5392" width="2.7109375" style="3"/>
    <col min="5393" max="5393" width="4.42578125" style="3" customWidth="1"/>
    <col min="5394" max="5394" width="2.7109375" style="3"/>
    <col min="5395" max="5395" width="7.85546875" style="3" customWidth="1"/>
    <col min="5396" max="5396" width="5.28515625" style="3" customWidth="1"/>
    <col min="5397" max="5397" width="0.42578125" style="3" customWidth="1"/>
    <col min="5398" max="5398" width="2.7109375" style="3"/>
    <col min="5399" max="5399" width="3.5703125" style="3" customWidth="1"/>
    <col min="5400" max="5400" width="3.42578125" style="3" customWidth="1"/>
    <col min="5401" max="5401" width="2.28515625" style="3" customWidth="1"/>
    <col min="5402" max="5402" width="3.85546875" style="3" bestFit="1" customWidth="1"/>
    <col min="5403" max="5403" width="8.5703125" style="3" customWidth="1"/>
    <col min="5404" max="5405" width="2.7109375" style="3"/>
    <col min="5406" max="5406" width="4.140625" style="3" customWidth="1"/>
    <col min="5407" max="5407" width="2.7109375" style="3"/>
    <col min="5408" max="5408" width="4.5703125" style="3" customWidth="1"/>
    <col min="5409" max="5409" width="5.7109375" style="3" customWidth="1"/>
    <col min="5410" max="5410" width="7.7109375" style="3" customWidth="1"/>
    <col min="5411" max="5411" width="4.42578125" style="3" customWidth="1"/>
    <col min="5412" max="5412" width="2.42578125" style="3" customWidth="1"/>
    <col min="5413" max="5413" width="5.42578125" style="3" customWidth="1"/>
    <col min="5414" max="5414" width="4" style="3" customWidth="1"/>
    <col min="5415" max="5415" width="0" style="3" hidden="1" customWidth="1"/>
    <col min="5416" max="5416" width="8" style="3" customWidth="1"/>
    <col min="5417" max="5417" width="12.5703125" style="3" customWidth="1"/>
    <col min="5418" max="5418" width="0" style="3" hidden="1" customWidth="1"/>
    <col min="5419" max="5419" width="5.140625" style="3" bestFit="1" customWidth="1"/>
    <col min="5420" max="5420" width="12.85546875" style="3" customWidth="1"/>
    <col min="5421" max="5421" width="13" style="3" bestFit="1" customWidth="1"/>
    <col min="5422" max="5422" width="10.140625" style="3" customWidth="1"/>
    <col min="5423" max="5423" width="13.140625" style="3" customWidth="1"/>
    <col min="5424" max="5424" width="13.7109375" style="3" customWidth="1"/>
    <col min="5425" max="5632" width="2.7109375" style="3"/>
    <col min="5633" max="5633" width="1.140625" style="3" customWidth="1"/>
    <col min="5634" max="5634" width="2.7109375" style="3"/>
    <col min="5635" max="5635" width="4.7109375" style="3" customWidth="1"/>
    <col min="5636" max="5636" width="7.5703125" style="3" customWidth="1"/>
    <col min="5637" max="5638" width="2.7109375" style="3"/>
    <col min="5639" max="5639" width="6.5703125" style="3" customWidth="1"/>
    <col min="5640" max="5640" width="2.7109375" style="3"/>
    <col min="5641" max="5641" width="4.85546875" style="3" customWidth="1"/>
    <col min="5642" max="5642" width="2.7109375" style="3"/>
    <col min="5643" max="5643" width="3.85546875" style="3" customWidth="1"/>
    <col min="5644" max="5644" width="7.7109375" style="3" customWidth="1"/>
    <col min="5645" max="5645" width="2.7109375" style="3"/>
    <col min="5646" max="5646" width="5" style="3" customWidth="1"/>
    <col min="5647" max="5648" width="2.7109375" style="3"/>
    <col min="5649" max="5649" width="4.42578125" style="3" customWidth="1"/>
    <col min="5650" max="5650" width="2.7109375" style="3"/>
    <col min="5651" max="5651" width="7.85546875" style="3" customWidth="1"/>
    <col min="5652" max="5652" width="5.28515625" style="3" customWidth="1"/>
    <col min="5653" max="5653" width="0.42578125" style="3" customWidth="1"/>
    <col min="5654" max="5654" width="2.7109375" style="3"/>
    <col min="5655" max="5655" width="3.5703125" style="3" customWidth="1"/>
    <col min="5656" max="5656" width="3.42578125" style="3" customWidth="1"/>
    <col min="5657" max="5657" width="2.28515625" style="3" customWidth="1"/>
    <col min="5658" max="5658" width="3.85546875" style="3" bestFit="1" customWidth="1"/>
    <col min="5659" max="5659" width="8.5703125" style="3" customWidth="1"/>
    <col min="5660" max="5661" width="2.7109375" style="3"/>
    <col min="5662" max="5662" width="4.140625" style="3" customWidth="1"/>
    <col min="5663" max="5663" width="2.7109375" style="3"/>
    <col min="5664" max="5664" width="4.5703125" style="3" customWidth="1"/>
    <col min="5665" max="5665" width="5.7109375" style="3" customWidth="1"/>
    <col min="5666" max="5666" width="7.7109375" style="3" customWidth="1"/>
    <col min="5667" max="5667" width="4.42578125" style="3" customWidth="1"/>
    <col min="5668" max="5668" width="2.42578125" style="3" customWidth="1"/>
    <col min="5669" max="5669" width="5.42578125" style="3" customWidth="1"/>
    <col min="5670" max="5670" width="4" style="3" customWidth="1"/>
    <col min="5671" max="5671" width="0" style="3" hidden="1" customWidth="1"/>
    <col min="5672" max="5672" width="8" style="3" customWidth="1"/>
    <col min="5673" max="5673" width="12.5703125" style="3" customWidth="1"/>
    <col min="5674" max="5674" width="0" style="3" hidden="1" customWidth="1"/>
    <col min="5675" max="5675" width="5.140625" style="3" bestFit="1" customWidth="1"/>
    <col min="5676" max="5676" width="12.85546875" style="3" customWidth="1"/>
    <col min="5677" max="5677" width="13" style="3" bestFit="1" customWidth="1"/>
    <col min="5678" max="5678" width="10.140625" style="3" customWidth="1"/>
    <col min="5679" max="5679" width="13.140625" style="3" customWidth="1"/>
    <col min="5680" max="5680" width="13.7109375" style="3" customWidth="1"/>
    <col min="5681" max="5888" width="2.7109375" style="3"/>
    <col min="5889" max="5889" width="1.140625" style="3" customWidth="1"/>
    <col min="5890" max="5890" width="2.7109375" style="3"/>
    <col min="5891" max="5891" width="4.7109375" style="3" customWidth="1"/>
    <col min="5892" max="5892" width="7.5703125" style="3" customWidth="1"/>
    <col min="5893" max="5894" width="2.7109375" style="3"/>
    <col min="5895" max="5895" width="6.5703125" style="3" customWidth="1"/>
    <col min="5896" max="5896" width="2.7109375" style="3"/>
    <col min="5897" max="5897" width="4.85546875" style="3" customWidth="1"/>
    <col min="5898" max="5898" width="2.7109375" style="3"/>
    <col min="5899" max="5899" width="3.85546875" style="3" customWidth="1"/>
    <col min="5900" max="5900" width="7.7109375" style="3" customWidth="1"/>
    <col min="5901" max="5901" width="2.7109375" style="3"/>
    <col min="5902" max="5902" width="5" style="3" customWidth="1"/>
    <col min="5903" max="5904" width="2.7109375" style="3"/>
    <col min="5905" max="5905" width="4.42578125" style="3" customWidth="1"/>
    <col min="5906" max="5906" width="2.7109375" style="3"/>
    <col min="5907" max="5907" width="7.85546875" style="3" customWidth="1"/>
    <col min="5908" max="5908" width="5.28515625" style="3" customWidth="1"/>
    <col min="5909" max="5909" width="0.42578125" style="3" customWidth="1"/>
    <col min="5910" max="5910" width="2.7109375" style="3"/>
    <col min="5911" max="5911" width="3.5703125" style="3" customWidth="1"/>
    <col min="5912" max="5912" width="3.42578125" style="3" customWidth="1"/>
    <col min="5913" max="5913" width="2.28515625" style="3" customWidth="1"/>
    <col min="5914" max="5914" width="3.85546875" style="3" bestFit="1" customWidth="1"/>
    <col min="5915" max="5915" width="8.5703125" style="3" customWidth="1"/>
    <col min="5916" max="5917" width="2.7109375" style="3"/>
    <col min="5918" max="5918" width="4.140625" style="3" customWidth="1"/>
    <col min="5919" max="5919" width="2.7109375" style="3"/>
    <col min="5920" max="5920" width="4.5703125" style="3" customWidth="1"/>
    <col min="5921" max="5921" width="5.7109375" style="3" customWidth="1"/>
    <col min="5922" max="5922" width="7.7109375" style="3" customWidth="1"/>
    <col min="5923" max="5923" width="4.42578125" style="3" customWidth="1"/>
    <col min="5924" max="5924" width="2.42578125" style="3" customWidth="1"/>
    <col min="5925" max="5925" width="5.42578125" style="3" customWidth="1"/>
    <col min="5926" max="5926" width="4" style="3" customWidth="1"/>
    <col min="5927" max="5927" width="0" style="3" hidden="1" customWidth="1"/>
    <col min="5928" max="5928" width="8" style="3" customWidth="1"/>
    <col min="5929" max="5929" width="12.5703125" style="3" customWidth="1"/>
    <col min="5930" max="5930" width="0" style="3" hidden="1" customWidth="1"/>
    <col min="5931" max="5931" width="5.140625" style="3" bestFit="1" customWidth="1"/>
    <col min="5932" max="5932" width="12.85546875" style="3" customWidth="1"/>
    <col min="5933" max="5933" width="13" style="3" bestFit="1" customWidth="1"/>
    <col min="5934" max="5934" width="10.140625" style="3" customWidth="1"/>
    <col min="5935" max="5935" width="13.140625" style="3" customWidth="1"/>
    <col min="5936" max="5936" width="13.7109375" style="3" customWidth="1"/>
    <col min="5937" max="6144" width="2.7109375" style="3"/>
    <col min="6145" max="6145" width="1.140625" style="3" customWidth="1"/>
    <col min="6146" max="6146" width="2.7109375" style="3"/>
    <col min="6147" max="6147" width="4.7109375" style="3" customWidth="1"/>
    <col min="6148" max="6148" width="7.5703125" style="3" customWidth="1"/>
    <col min="6149" max="6150" width="2.7109375" style="3"/>
    <col min="6151" max="6151" width="6.5703125" style="3" customWidth="1"/>
    <col min="6152" max="6152" width="2.7109375" style="3"/>
    <col min="6153" max="6153" width="4.85546875" style="3" customWidth="1"/>
    <col min="6154" max="6154" width="2.7109375" style="3"/>
    <col min="6155" max="6155" width="3.85546875" style="3" customWidth="1"/>
    <col min="6156" max="6156" width="7.7109375" style="3" customWidth="1"/>
    <col min="6157" max="6157" width="2.7109375" style="3"/>
    <col min="6158" max="6158" width="5" style="3" customWidth="1"/>
    <col min="6159" max="6160" width="2.7109375" style="3"/>
    <col min="6161" max="6161" width="4.42578125" style="3" customWidth="1"/>
    <col min="6162" max="6162" width="2.7109375" style="3"/>
    <col min="6163" max="6163" width="7.85546875" style="3" customWidth="1"/>
    <col min="6164" max="6164" width="5.28515625" style="3" customWidth="1"/>
    <col min="6165" max="6165" width="0.42578125" style="3" customWidth="1"/>
    <col min="6166" max="6166" width="2.7109375" style="3"/>
    <col min="6167" max="6167" width="3.5703125" style="3" customWidth="1"/>
    <col min="6168" max="6168" width="3.42578125" style="3" customWidth="1"/>
    <col min="6169" max="6169" width="2.28515625" style="3" customWidth="1"/>
    <col min="6170" max="6170" width="3.85546875" style="3" bestFit="1" customWidth="1"/>
    <col min="6171" max="6171" width="8.5703125" style="3" customWidth="1"/>
    <col min="6172" max="6173" width="2.7109375" style="3"/>
    <col min="6174" max="6174" width="4.140625" style="3" customWidth="1"/>
    <col min="6175" max="6175" width="2.7109375" style="3"/>
    <col min="6176" max="6176" width="4.5703125" style="3" customWidth="1"/>
    <col min="6177" max="6177" width="5.7109375" style="3" customWidth="1"/>
    <col min="6178" max="6178" width="7.7109375" style="3" customWidth="1"/>
    <col min="6179" max="6179" width="4.42578125" style="3" customWidth="1"/>
    <col min="6180" max="6180" width="2.42578125" style="3" customWidth="1"/>
    <col min="6181" max="6181" width="5.42578125" style="3" customWidth="1"/>
    <col min="6182" max="6182" width="4" style="3" customWidth="1"/>
    <col min="6183" max="6183" width="0" style="3" hidden="1" customWidth="1"/>
    <col min="6184" max="6184" width="8" style="3" customWidth="1"/>
    <col min="6185" max="6185" width="12.5703125" style="3" customWidth="1"/>
    <col min="6186" max="6186" width="0" style="3" hidden="1" customWidth="1"/>
    <col min="6187" max="6187" width="5.140625" style="3" bestFit="1" customWidth="1"/>
    <col min="6188" max="6188" width="12.85546875" style="3" customWidth="1"/>
    <col min="6189" max="6189" width="13" style="3" bestFit="1" customWidth="1"/>
    <col min="6190" max="6190" width="10.140625" style="3" customWidth="1"/>
    <col min="6191" max="6191" width="13.140625" style="3" customWidth="1"/>
    <col min="6192" max="6192" width="13.7109375" style="3" customWidth="1"/>
    <col min="6193" max="6400" width="2.7109375" style="3"/>
    <col min="6401" max="6401" width="1.140625" style="3" customWidth="1"/>
    <col min="6402" max="6402" width="2.7109375" style="3"/>
    <col min="6403" max="6403" width="4.7109375" style="3" customWidth="1"/>
    <col min="6404" max="6404" width="7.5703125" style="3" customWidth="1"/>
    <col min="6405" max="6406" width="2.7109375" style="3"/>
    <col min="6407" max="6407" width="6.5703125" style="3" customWidth="1"/>
    <col min="6408" max="6408" width="2.7109375" style="3"/>
    <col min="6409" max="6409" width="4.85546875" style="3" customWidth="1"/>
    <col min="6410" max="6410" width="2.7109375" style="3"/>
    <col min="6411" max="6411" width="3.85546875" style="3" customWidth="1"/>
    <col min="6412" max="6412" width="7.7109375" style="3" customWidth="1"/>
    <col min="6413" max="6413" width="2.7109375" style="3"/>
    <col min="6414" max="6414" width="5" style="3" customWidth="1"/>
    <col min="6415" max="6416" width="2.7109375" style="3"/>
    <col min="6417" max="6417" width="4.42578125" style="3" customWidth="1"/>
    <col min="6418" max="6418" width="2.7109375" style="3"/>
    <col min="6419" max="6419" width="7.85546875" style="3" customWidth="1"/>
    <col min="6420" max="6420" width="5.28515625" style="3" customWidth="1"/>
    <col min="6421" max="6421" width="0.42578125" style="3" customWidth="1"/>
    <col min="6422" max="6422" width="2.7109375" style="3"/>
    <col min="6423" max="6423" width="3.5703125" style="3" customWidth="1"/>
    <col min="6424" max="6424" width="3.42578125" style="3" customWidth="1"/>
    <col min="6425" max="6425" width="2.28515625" style="3" customWidth="1"/>
    <col min="6426" max="6426" width="3.85546875" style="3" bestFit="1" customWidth="1"/>
    <col min="6427" max="6427" width="8.5703125" style="3" customWidth="1"/>
    <col min="6428" max="6429" width="2.7109375" style="3"/>
    <col min="6430" max="6430" width="4.140625" style="3" customWidth="1"/>
    <col min="6431" max="6431" width="2.7109375" style="3"/>
    <col min="6432" max="6432" width="4.5703125" style="3" customWidth="1"/>
    <col min="6433" max="6433" width="5.7109375" style="3" customWidth="1"/>
    <col min="6434" max="6434" width="7.7109375" style="3" customWidth="1"/>
    <col min="6435" max="6435" width="4.42578125" style="3" customWidth="1"/>
    <col min="6436" max="6436" width="2.42578125" style="3" customWidth="1"/>
    <col min="6437" max="6437" width="5.42578125" style="3" customWidth="1"/>
    <col min="6438" max="6438" width="4" style="3" customWidth="1"/>
    <col min="6439" max="6439" width="0" style="3" hidden="1" customWidth="1"/>
    <col min="6440" max="6440" width="8" style="3" customWidth="1"/>
    <col min="6441" max="6441" width="12.5703125" style="3" customWidth="1"/>
    <col min="6442" max="6442" width="0" style="3" hidden="1" customWidth="1"/>
    <col min="6443" max="6443" width="5.140625" style="3" bestFit="1" customWidth="1"/>
    <col min="6444" max="6444" width="12.85546875" style="3" customWidth="1"/>
    <col min="6445" max="6445" width="13" style="3" bestFit="1" customWidth="1"/>
    <col min="6446" max="6446" width="10.140625" style="3" customWidth="1"/>
    <col min="6447" max="6447" width="13.140625" style="3" customWidth="1"/>
    <col min="6448" max="6448" width="13.7109375" style="3" customWidth="1"/>
    <col min="6449" max="6656" width="2.7109375" style="3"/>
    <col min="6657" max="6657" width="1.140625" style="3" customWidth="1"/>
    <col min="6658" max="6658" width="2.7109375" style="3"/>
    <col min="6659" max="6659" width="4.7109375" style="3" customWidth="1"/>
    <col min="6660" max="6660" width="7.5703125" style="3" customWidth="1"/>
    <col min="6661" max="6662" width="2.7109375" style="3"/>
    <col min="6663" max="6663" width="6.5703125" style="3" customWidth="1"/>
    <col min="6664" max="6664" width="2.7109375" style="3"/>
    <col min="6665" max="6665" width="4.85546875" style="3" customWidth="1"/>
    <col min="6666" max="6666" width="2.7109375" style="3"/>
    <col min="6667" max="6667" width="3.85546875" style="3" customWidth="1"/>
    <col min="6668" max="6668" width="7.7109375" style="3" customWidth="1"/>
    <col min="6669" max="6669" width="2.7109375" style="3"/>
    <col min="6670" max="6670" width="5" style="3" customWidth="1"/>
    <col min="6671" max="6672" width="2.7109375" style="3"/>
    <col min="6673" max="6673" width="4.42578125" style="3" customWidth="1"/>
    <col min="6674" max="6674" width="2.7109375" style="3"/>
    <col min="6675" max="6675" width="7.85546875" style="3" customWidth="1"/>
    <col min="6676" max="6676" width="5.28515625" style="3" customWidth="1"/>
    <col min="6677" max="6677" width="0.42578125" style="3" customWidth="1"/>
    <col min="6678" max="6678" width="2.7109375" style="3"/>
    <col min="6679" max="6679" width="3.5703125" style="3" customWidth="1"/>
    <col min="6680" max="6680" width="3.42578125" style="3" customWidth="1"/>
    <col min="6681" max="6681" width="2.28515625" style="3" customWidth="1"/>
    <col min="6682" max="6682" width="3.85546875" style="3" bestFit="1" customWidth="1"/>
    <col min="6683" max="6683" width="8.5703125" style="3" customWidth="1"/>
    <col min="6684" max="6685" width="2.7109375" style="3"/>
    <col min="6686" max="6686" width="4.140625" style="3" customWidth="1"/>
    <col min="6687" max="6687" width="2.7109375" style="3"/>
    <col min="6688" max="6688" width="4.5703125" style="3" customWidth="1"/>
    <col min="6689" max="6689" width="5.7109375" style="3" customWidth="1"/>
    <col min="6690" max="6690" width="7.7109375" style="3" customWidth="1"/>
    <col min="6691" max="6691" width="4.42578125" style="3" customWidth="1"/>
    <col min="6692" max="6692" width="2.42578125" style="3" customWidth="1"/>
    <col min="6693" max="6693" width="5.42578125" style="3" customWidth="1"/>
    <col min="6694" max="6694" width="4" style="3" customWidth="1"/>
    <col min="6695" max="6695" width="0" style="3" hidden="1" customWidth="1"/>
    <col min="6696" max="6696" width="8" style="3" customWidth="1"/>
    <col min="6697" max="6697" width="12.5703125" style="3" customWidth="1"/>
    <col min="6698" max="6698" width="0" style="3" hidden="1" customWidth="1"/>
    <col min="6699" max="6699" width="5.140625" style="3" bestFit="1" customWidth="1"/>
    <col min="6700" max="6700" width="12.85546875" style="3" customWidth="1"/>
    <col min="6701" max="6701" width="13" style="3" bestFit="1" customWidth="1"/>
    <col min="6702" max="6702" width="10.140625" style="3" customWidth="1"/>
    <col min="6703" max="6703" width="13.140625" style="3" customWidth="1"/>
    <col min="6704" max="6704" width="13.7109375" style="3" customWidth="1"/>
    <col min="6705" max="6912" width="2.7109375" style="3"/>
    <col min="6913" max="6913" width="1.140625" style="3" customWidth="1"/>
    <col min="6914" max="6914" width="2.7109375" style="3"/>
    <col min="6915" max="6915" width="4.7109375" style="3" customWidth="1"/>
    <col min="6916" max="6916" width="7.5703125" style="3" customWidth="1"/>
    <col min="6917" max="6918" width="2.7109375" style="3"/>
    <col min="6919" max="6919" width="6.5703125" style="3" customWidth="1"/>
    <col min="6920" max="6920" width="2.7109375" style="3"/>
    <col min="6921" max="6921" width="4.85546875" style="3" customWidth="1"/>
    <col min="6922" max="6922" width="2.7109375" style="3"/>
    <col min="6923" max="6923" width="3.85546875" style="3" customWidth="1"/>
    <col min="6924" max="6924" width="7.7109375" style="3" customWidth="1"/>
    <col min="6925" max="6925" width="2.7109375" style="3"/>
    <col min="6926" max="6926" width="5" style="3" customWidth="1"/>
    <col min="6927" max="6928" width="2.7109375" style="3"/>
    <col min="6929" max="6929" width="4.42578125" style="3" customWidth="1"/>
    <col min="6930" max="6930" width="2.7109375" style="3"/>
    <col min="6931" max="6931" width="7.85546875" style="3" customWidth="1"/>
    <col min="6932" max="6932" width="5.28515625" style="3" customWidth="1"/>
    <col min="6933" max="6933" width="0.42578125" style="3" customWidth="1"/>
    <col min="6934" max="6934" width="2.7109375" style="3"/>
    <col min="6935" max="6935" width="3.5703125" style="3" customWidth="1"/>
    <col min="6936" max="6936" width="3.42578125" style="3" customWidth="1"/>
    <col min="6937" max="6937" width="2.28515625" style="3" customWidth="1"/>
    <col min="6938" max="6938" width="3.85546875" style="3" bestFit="1" customWidth="1"/>
    <col min="6939" max="6939" width="8.5703125" style="3" customWidth="1"/>
    <col min="6940" max="6941" width="2.7109375" style="3"/>
    <col min="6942" max="6942" width="4.140625" style="3" customWidth="1"/>
    <col min="6943" max="6943" width="2.7109375" style="3"/>
    <col min="6944" max="6944" width="4.5703125" style="3" customWidth="1"/>
    <col min="6945" max="6945" width="5.7109375" style="3" customWidth="1"/>
    <col min="6946" max="6946" width="7.7109375" style="3" customWidth="1"/>
    <col min="6947" max="6947" width="4.42578125" style="3" customWidth="1"/>
    <col min="6948" max="6948" width="2.42578125" style="3" customWidth="1"/>
    <col min="6949" max="6949" width="5.42578125" style="3" customWidth="1"/>
    <col min="6950" max="6950" width="4" style="3" customWidth="1"/>
    <col min="6951" max="6951" width="0" style="3" hidden="1" customWidth="1"/>
    <col min="6952" max="6952" width="8" style="3" customWidth="1"/>
    <col min="6953" max="6953" width="12.5703125" style="3" customWidth="1"/>
    <col min="6954" max="6954" width="0" style="3" hidden="1" customWidth="1"/>
    <col min="6955" max="6955" width="5.140625" style="3" bestFit="1" customWidth="1"/>
    <col min="6956" max="6956" width="12.85546875" style="3" customWidth="1"/>
    <col min="6957" max="6957" width="13" style="3" bestFit="1" customWidth="1"/>
    <col min="6958" max="6958" width="10.140625" style="3" customWidth="1"/>
    <col min="6959" max="6959" width="13.140625" style="3" customWidth="1"/>
    <col min="6960" max="6960" width="13.7109375" style="3" customWidth="1"/>
    <col min="6961" max="7168" width="2.7109375" style="3"/>
    <col min="7169" max="7169" width="1.140625" style="3" customWidth="1"/>
    <col min="7170" max="7170" width="2.7109375" style="3"/>
    <col min="7171" max="7171" width="4.7109375" style="3" customWidth="1"/>
    <col min="7172" max="7172" width="7.5703125" style="3" customWidth="1"/>
    <col min="7173" max="7174" width="2.7109375" style="3"/>
    <col min="7175" max="7175" width="6.5703125" style="3" customWidth="1"/>
    <col min="7176" max="7176" width="2.7109375" style="3"/>
    <col min="7177" max="7177" width="4.85546875" style="3" customWidth="1"/>
    <col min="7178" max="7178" width="2.7109375" style="3"/>
    <col min="7179" max="7179" width="3.85546875" style="3" customWidth="1"/>
    <col min="7180" max="7180" width="7.7109375" style="3" customWidth="1"/>
    <col min="7181" max="7181" width="2.7109375" style="3"/>
    <col min="7182" max="7182" width="5" style="3" customWidth="1"/>
    <col min="7183" max="7184" width="2.7109375" style="3"/>
    <col min="7185" max="7185" width="4.42578125" style="3" customWidth="1"/>
    <col min="7186" max="7186" width="2.7109375" style="3"/>
    <col min="7187" max="7187" width="7.85546875" style="3" customWidth="1"/>
    <col min="7188" max="7188" width="5.28515625" style="3" customWidth="1"/>
    <col min="7189" max="7189" width="0.42578125" style="3" customWidth="1"/>
    <col min="7190" max="7190" width="2.7109375" style="3"/>
    <col min="7191" max="7191" width="3.5703125" style="3" customWidth="1"/>
    <col min="7192" max="7192" width="3.42578125" style="3" customWidth="1"/>
    <col min="7193" max="7193" width="2.28515625" style="3" customWidth="1"/>
    <col min="7194" max="7194" width="3.85546875" style="3" bestFit="1" customWidth="1"/>
    <col min="7195" max="7195" width="8.5703125" style="3" customWidth="1"/>
    <col min="7196" max="7197" width="2.7109375" style="3"/>
    <col min="7198" max="7198" width="4.140625" style="3" customWidth="1"/>
    <col min="7199" max="7199" width="2.7109375" style="3"/>
    <col min="7200" max="7200" width="4.5703125" style="3" customWidth="1"/>
    <col min="7201" max="7201" width="5.7109375" style="3" customWidth="1"/>
    <col min="7202" max="7202" width="7.7109375" style="3" customWidth="1"/>
    <col min="7203" max="7203" width="4.42578125" style="3" customWidth="1"/>
    <col min="7204" max="7204" width="2.42578125" style="3" customWidth="1"/>
    <col min="7205" max="7205" width="5.42578125" style="3" customWidth="1"/>
    <col min="7206" max="7206" width="4" style="3" customWidth="1"/>
    <col min="7207" max="7207" width="0" style="3" hidden="1" customWidth="1"/>
    <col min="7208" max="7208" width="8" style="3" customWidth="1"/>
    <col min="7209" max="7209" width="12.5703125" style="3" customWidth="1"/>
    <col min="7210" max="7210" width="0" style="3" hidden="1" customWidth="1"/>
    <col min="7211" max="7211" width="5.140625" style="3" bestFit="1" customWidth="1"/>
    <col min="7212" max="7212" width="12.85546875" style="3" customWidth="1"/>
    <col min="7213" max="7213" width="13" style="3" bestFit="1" customWidth="1"/>
    <col min="7214" max="7214" width="10.140625" style="3" customWidth="1"/>
    <col min="7215" max="7215" width="13.140625" style="3" customWidth="1"/>
    <col min="7216" max="7216" width="13.7109375" style="3" customWidth="1"/>
    <col min="7217" max="7424" width="2.7109375" style="3"/>
    <col min="7425" max="7425" width="1.140625" style="3" customWidth="1"/>
    <col min="7426" max="7426" width="2.7109375" style="3"/>
    <col min="7427" max="7427" width="4.7109375" style="3" customWidth="1"/>
    <col min="7428" max="7428" width="7.5703125" style="3" customWidth="1"/>
    <col min="7429" max="7430" width="2.7109375" style="3"/>
    <col min="7431" max="7431" width="6.5703125" style="3" customWidth="1"/>
    <col min="7432" max="7432" width="2.7109375" style="3"/>
    <col min="7433" max="7433" width="4.85546875" style="3" customWidth="1"/>
    <col min="7434" max="7434" width="2.7109375" style="3"/>
    <col min="7435" max="7435" width="3.85546875" style="3" customWidth="1"/>
    <col min="7436" max="7436" width="7.7109375" style="3" customWidth="1"/>
    <col min="7437" max="7437" width="2.7109375" style="3"/>
    <col min="7438" max="7438" width="5" style="3" customWidth="1"/>
    <col min="7439" max="7440" width="2.7109375" style="3"/>
    <col min="7441" max="7441" width="4.42578125" style="3" customWidth="1"/>
    <col min="7442" max="7442" width="2.7109375" style="3"/>
    <col min="7443" max="7443" width="7.85546875" style="3" customWidth="1"/>
    <col min="7444" max="7444" width="5.28515625" style="3" customWidth="1"/>
    <col min="7445" max="7445" width="0.42578125" style="3" customWidth="1"/>
    <col min="7446" max="7446" width="2.7109375" style="3"/>
    <col min="7447" max="7447" width="3.5703125" style="3" customWidth="1"/>
    <col min="7448" max="7448" width="3.42578125" style="3" customWidth="1"/>
    <col min="7449" max="7449" width="2.28515625" style="3" customWidth="1"/>
    <col min="7450" max="7450" width="3.85546875" style="3" bestFit="1" customWidth="1"/>
    <col min="7451" max="7451" width="8.5703125" style="3" customWidth="1"/>
    <col min="7452" max="7453" width="2.7109375" style="3"/>
    <col min="7454" max="7454" width="4.140625" style="3" customWidth="1"/>
    <col min="7455" max="7455" width="2.7109375" style="3"/>
    <col min="7456" max="7456" width="4.5703125" style="3" customWidth="1"/>
    <col min="7457" max="7457" width="5.7109375" style="3" customWidth="1"/>
    <col min="7458" max="7458" width="7.7109375" style="3" customWidth="1"/>
    <col min="7459" max="7459" width="4.42578125" style="3" customWidth="1"/>
    <col min="7460" max="7460" width="2.42578125" style="3" customWidth="1"/>
    <col min="7461" max="7461" width="5.42578125" style="3" customWidth="1"/>
    <col min="7462" max="7462" width="4" style="3" customWidth="1"/>
    <col min="7463" max="7463" width="0" style="3" hidden="1" customWidth="1"/>
    <col min="7464" max="7464" width="8" style="3" customWidth="1"/>
    <col min="7465" max="7465" width="12.5703125" style="3" customWidth="1"/>
    <col min="7466" max="7466" width="0" style="3" hidden="1" customWidth="1"/>
    <col min="7467" max="7467" width="5.140625" style="3" bestFit="1" customWidth="1"/>
    <col min="7468" max="7468" width="12.85546875" style="3" customWidth="1"/>
    <col min="7469" max="7469" width="13" style="3" bestFit="1" customWidth="1"/>
    <col min="7470" max="7470" width="10.140625" style="3" customWidth="1"/>
    <col min="7471" max="7471" width="13.140625" style="3" customWidth="1"/>
    <col min="7472" max="7472" width="13.7109375" style="3" customWidth="1"/>
    <col min="7473" max="7680" width="2.7109375" style="3"/>
    <col min="7681" max="7681" width="1.140625" style="3" customWidth="1"/>
    <col min="7682" max="7682" width="2.7109375" style="3"/>
    <col min="7683" max="7683" width="4.7109375" style="3" customWidth="1"/>
    <col min="7684" max="7684" width="7.5703125" style="3" customWidth="1"/>
    <col min="7685" max="7686" width="2.7109375" style="3"/>
    <col min="7687" max="7687" width="6.5703125" style="3" customWidth="1"/>
    <col min="7688" max="7688" width="2.7109375" style="3"/>
    <col min="7689" max="7689" width="4.85546875" style="3" customWidth="1"/>
    <col min="7690" max="7690" width="2.7109375" style="3"/>
    <col min="7691" max="7691" width="3.85546875" style="3" customWidth="1"/>
    <col min="7692" max="7692" width="7.7109375" style="3" customWidth="1"/>
    <col min="7693" max="7693" width="2.7109375" style="3"/>
    <col min="7694" max="7694" width="5" style="3" customWidth="1"/>
    <col min="7695" max="7696" width="2.7109375" style="3"/>
    <col min="7697" max="7697" width="4.42578125" style="3" customWidth="1"/>
    <col min="7698" max="7698" width="2.7109375" style="3"/>
    <col min="7699" max="7699" width="7.85546875" style="3" customWidth="1"/>
    <col min="7700" max="7700" width="5.28515625" style="3" customWidth="1"/>
    <col min="7701" max="7701" width="0.42578125" style="3" customWidth="1"/>
    <col min="7702" max="7702" width="2.7109375" style="3"/>
    <col min="7703" max="7703" width="3.5703125" style="3" customWidth="1"/>
    <col min="7704" max="7704" width="3.42578125" style="3" customWidth="1"/>
    <col min="7705" max="7705" width="2.28515625" style="3" customWidth="1"/>
    <col min="7706" max="7706" width="3.85546875" style="3" bestFit="1" customWidth="1"/>
    <col min="7707" max="7707" width="8.5703125" style="3" customWidth="1"/>
    <col min="7708" max="7709" width="2.7109375" style="3"/>
    <col min="7710" max="7710" width="4.140625" style="3" customWidth="1"/>
    <col min="7711" max="7711" width="2.7109375" style="3"/>
    <col min="7712" max="7712" width="4.5703125" style="3" customWidth="1"/>
    <col min="7713" max="7713" width="5.7109375" style="3" customWidth="1"/>
    <col min="7714" max="7714" width="7.7109375" style="3" customWidth="1"/>
    <col min="7715" max="7715" width="4.42578125" style="3" customWidth="1"/>
    <col min="7716" max="7716" width="2.42578125" style="3" customWidth="1"/>
    <col min="7717" max="7717" width="5.42578125" style="3" customWidth="1"/>
    <col min="7718" max="7718" width="4" style="3" customWidth="1"/>
    <col min="7719" max="7719" width="0" style="3" hidden="1" customWidth="1"/>
    <col min="7720" max="7720" width="8" style="3" customWidth="1"/>
    <col min="7721" max="7721" width="12.5703125" style="3" customWidth="1"/>
    <col min="7722" max="7722" width="0" style="3" hidden="1" customWidth="1"/>
    <col min="7723" max="7723" width="5.140625" style="3" bestFit="1" customWidth="1"/>
    <col min="7724" max="7724" width="12.85546875" style="3" customWidth="1"/>
    <col min="7725" max="7725" width="13" style="3" bestFit="1" customWidth="1"/>
    <col min="7726" max="7726" width="10.140625" style="3" customWidth="1"/>
    <col min="7727" max="7727" width="13.140625" style="3" customWidth="1"/>
    <col min="7728" max="7728" width="13.7109375" style="3" customWidth="1"/>
    <col min="7729" max="7936" width="2.7109375" style="3"/>
    <col min="7937" max="7937" width="1.140625" style="3" customWidth="1"/>
    <col min="7938" max="7938" width="2.7109375" style="3"/>
    <col min="7939" max="7939" width="4.7109375" style="3" customWidth="1"/>
    <col min="7940" max="7940" width="7.5703125" style="3" customWidth="1"/>
    <col min="7941" max="7942" width="2.7109375" style="3"/>
    <col min="7943" max="7943" width="6.5703125" style="3" customWidth="1"/>
    <col min="7944" max="7944" width="2.7109375" style="3"/>
    <col min="7945" max="7945" width="4.85546875" style="3" customWidth="1"/>
    <col min="7946" max="7946" width="2.7109375" style="3"/>
    <col min="7947" max="7947" width="3.85546875" style="3" customWidth="1"/>
    <col min="7948" max="7948" width="7.7109375" style="3" customWidth="1"/>
    <col min="7949" max="7949" width="2.7109375" style="3"/>
    <col min="7950" max="7950" width="5" style="3" customWidth="1"/>
    <col min="7951" max="7952" width="2.7109375" style="3"/>
    <col min="7953" max="7953" width="4.42578125" style="3" customWidth="1"/>
    <col min="7954" max="7954" width="2.7109375" style="3"/>
    <col min="7955" max="7955" width="7.85546875" style="3" customWidth="1"/>
    <col min="7956" max="7956" width="5.28515625" style="3" customWidth="1"/>
    <col min="7957" max="7957" width="0.42578125" style="3" customWidth="1"/>
    <col min="7958" max="7958" width="2.7109375" style="3"/>
    <col min="7959" max="7959" width="3.5703125" style="3" customWidth="1"/>
    <col min="7960" max="7960" width="3.42578125" style="3" customWidth="1"/>
    <col min="7961" max="7961" width="2.28515625" style="3" customWidth="1"/>
    <col min="7962" max="7962" width="3.85546875" style="3" bestFit="1" customWidth="1"/>
    <col min="7963" max="7963" width="8.5703125" style="3" customWidth="1"/>
    <col min="7964" max="7965" width="2.7109375" style="3"/>
    <col min="7966" max="7966" width="4.140625" style="3" customWidth="1"/>
    <col min="7967" max="7967" width="2.7109375" style="3"/>
    <col min="7968" max="7968" width="4.5703125" style="3" customWidth="1"/>
    <col min="7969" max="7969" width="5.7109375" style="3" customWidth="1"/>
    <col min="7970" max="7970" width="7.7109375" style="3" customWidth="1"/>
    <col min="7971" max="7971" width="4.42578125" style="3" customWidth="1"/>
    <col min="7972" max="7972" width="2.42578125" style="3" customWidth="1"/>
    <col min="7973" max="7973" width="5.42578125" style="3" customWidth="1"/>
    <col min="7974" max="7974" width="4" style="3" customWidth="1"/>
    <col min="7975" max="7975" width="0" style="3" hidden="1" customWidth="1"/>
    <col min="7976" max="7976" width="8" style="3" customWidth="1"/>
    <col min="7977" max="7977" width="12.5703125" style="3" customWidth="1"/>
    <col min="7978" max="7978" width="0" style="3" hidden="1" customWidth="1"/>
    <col min="7979" max="7979" width="5.140625" style="3" bestFit="1" customWidth="1"/>
    <col min="7980" max="7980" width="12.85546875" style="3" customWidth="1"/>
    <col min="7981" max="7981" width="13" style="3" bestFit="1" customWidth="1"/>
    <col min="7982" max="7982" width="10.140625" style="3" customWidth="1"/>
    <col min="7983" max="7983" width="13.140625" style="3" customWidth="1"/>
    <col min="7984" max="7984" width="13.7109375" style="3" customWidth="1"/>
    <col min="7985" max="8192" width="2.7109375" style="3"/>
    <col min="8193" max="8193" width="1.140625" style="3" customWidth="1"/>
    <col min="8194" max="8194" width="2.7109375" style="3"/>
    <col min="8195" max="8195" width="4.7109375" style="3" customWidth="1"/>
    <col min="8196" max="8196" width="7.5703125" style="3" customWidth="1"/>
    <col min="8197" max="8198" width="2.7109375" style="3"/>
    <col min="8199" max="8199" width="6.5703125" style="3" customWidth="1"/>
    <col min="8200" max="8200" width="2.7109375" style="3"/>
    <col min="8201" max="8201" width="4.85546875" style="3" customWidth="1"/>
    <col min="8202" max="8202" width="2.7109375" style="3"/>
    <col min="8203" max="8203" width="3.85546875" style="3" customWidth="1"/>
    <col min="8204" max="8204" width="7.7109375" style="3" customWidth="1"/>
    <col min="8205" max="8205" width="2.7109375" style="3"/>
    <col min="8206" max="8206" width="5" style="3" customWidth="1"/>
    <col min="8207" max="8208" width="2.7109375" style="3"/>
    <col min="8209" max="8209" width="4.42578125" style="3" customWidth="1"/>
    <col min="8210" max="8210" width="2.7109375" style="3"/>
    <col min="8211" max="8211" width="7.85546875" style="3" customWidth="1"/>
    <col min="8212" max="8212" width="5.28515625" style="3" customWidth="1"/>
    <col min="8213" max="8213" width="0.42578125" style="3" customWidth="1"/>
    <col min="8214" max="8214" width="2.7109375" style="3"/>
    <col min="8215" max="8215" width="3.5703125" style="3" customWidth="1"/>
    <col min="8216" max="8216" width="3.42578125" style="3" customWidth="1"/>
    <col min="8217" max="8217" width="2.28515625" style="3" customWidth="1"/>
    <col min="8218" max="8218" width="3.85546875" style="3" bestFit="1" customWidth="1"/>
    <col min="8219" max="8219" width="8.5703125" style="3" customWidth="1"/>
    <col min="8220" max="8221" width="2.7109375" style="3"/>
    <col min="8222" max="8222" width="4.140625" style="3" customWidth="1"/>
    <col min="8223" max="8223" width="2.7109375" style="3"/>
    <col min="8224" max="8224" width="4.5703125" style="3" customWidth="1"/>
    <col min="8225" max="8225" width="5.7109375" style="3" customWidth="1"/>
    <col min="8226" max="8226" width="7.7109375" style="3" customWidth="1"/>
    <col min="8227" max="8227" width="4.42578125" style="3" customWidth="1"/>
    <col min="8228" max="8228" width="2.42578125" style="3" customWidth="1"/>
    <col min="8229" max="8229" width="5.42578125" style="3" customWidth="1"/>
    <col min="8230" max="8230" width="4" style="3" customWidth="1"/>
    <col min="8231" max="8231" width="0" style="3" hidden="1" customWidth="1"/>
    <col min="8232" max="8232" width="8" style="3" customWidth="1"/>
    <col min="8233" max="8233" width="12.5703125" style="3" customWidth="1"/>
    <col min="8234" max="8234" width="0" style="3" hidden="1" customWidth="1"/>
    <col min="8235" max="8235" width="5.140625" style="3" bestFit="1" customWidth="1"/>
    <col min="8236" max="8236" width="12.85546875" style="3" customWidth="1"/>
    <col min="8237" max="8237" width="13" style="3" bestFit="1" customWidth="1"/>
    <col min="8238" max="8238" width="10.140625" style="3" customWidth="1"/>
    <col min="8239" max="8239" width="13.140625" style="3" customWidth="1"/>
    <col min="8240" max="8240" width="13.7109375" style="3" customWidth="1"/>
    <col min="8241" max="8448" width="2.7109375" style="3"/>
    <col min="8449" max="8449" width="1.140625" style="3" customWidth="1"/>
    <col min="8450" max="8450" width="2.7109375" style="3"/>
    <col min="8451" max="8451" width="4.7109375" style="3" customWidth="1"/>
    <col min="8452" max="8452" width="7.5703125" style="3" customWidth="1"/>
    <col min="8453" max="8454" width="2.7109375" style="3"/>
    <col min="8455" max="8455" width="6.5703125" style="3" customWidth="1"/>
    <col min="8456" max="8456" width="2.7109375" style="3"/>
    <col min="8457" max="8457" width="4.85546875" style="3" customWidth="1"/>
    <col min="8458" max="8458" width="2.7109375" style="3"/>
    <col min="8459" max="8459" width="3.85546875" style="3" customWidth="1"/>
    <col min="8460" max="8460" width="7.7109375" style="3" customWidth="1"/>
    <col min="8461" max="8461" width="2.7109375" style="3"/>
    <col min="8462" max="8462" width="5" style="3" customWidth="1"/>
    <col min="8463" max="8464" width="2.7109375" style="3"/>
    <col min="8465" max="8465" width="4.42578125" style="3" customWidth="1"/>
    <col min="8466" max="8466" width="2.7109375" style="3"/>
    <col min="8467" max="8467" width="7.85546875" style="3" customWidth="1"/>
    <col min="8468" max="8468" width="5.28515625" style="3" customWidth="1"/>
    <col min="8469" max="8469" width="0.42578125" style="3" customWidth="1"/>
    <col min="8470" max="8470" width="2.7109375" style="3"/>
    <col min="8471" max="8471" width="3.5703125" style="3" customWidth="1"/>
    <col min="8472" max="8472" width="3.42578125" style="3" customWidth="1"/>
    <col min="8473" max="8473" width="2.28515625" style="3" customWidth="1"/>
    <col min="8474" max="8474" width="3.85546875" style="3" bestFit="1" customWidth="1"/>
    <col min="8475" max="8475" width="8.5703125" style="3" customWidth="1"/>
    <col min="8476" max="8477" width="2.7109375" style="3"/>
    <col min="8478" max="8478" width="4.140625" style="3" customWidth="1"/>
    <col min="8479" max="8479" width="2.7109375" style="3"/>
    <col min="8480" max="8480" width="4.5703125" style="3" customWidth="1"/>
    <col min="8481" max="8481" width="5.7109375" style="3" customWidth="1"/>
    <col min="8482" max="8482" width="7.7109375" style="3" customWidth="1"/>
    <col min="8483" max="8483" width="4.42578125" style="3" customWidth="1"/>
    <col min="8484" max="8484" width="2.42578125" style="3" customWidth="1"/>
    <col min="8485" max="8485" width="5.42578125" style="3" customWidth="1"/>
    <col min="8486" max="8486" width="4" style="3" customWidth="1"/>
    <col min="8487" max="8487" width="0" style="3" hidden="1" customWidth="1"/>
    <col min="8488" max="8488" width="8" style="3" customWidth="1"/>
    <col min="8489" max="8489" width="12.5703125" style="3" customWidth="1"/>
    <col min="8490" max="8490" width="0" style="3" hidden="1" customWidth="1"/>
    <col min="8491" max="8491" width="5.140625" style="3" bestFit="1" customWidth="1"/>
    <col min="8492" max="8492" width="12.85546875" style="3" customWidth="1"/>
    <col min="8493" max="8493" width="13" style="3" bestFit="1" customWidth="1"/>
    <col min="8494" max="8494" width="10.140625" style="3" customWidth="1"/>
    <col min="8495" max="8495" width="13.140625" style="3" customWidth="1"/>
    <col min="8496" max="8496" width="13.7109375" style="3" customWidth="1"/>
    <col min="8497" max="8704" width="2.7109375" style="3"/>
    <col min="8705" max="8705" width="1.140625" style="3" customWidth="1"/>
    <col min="8706" max="8706" width="2.7109375" style="3"/>
    <col min="8707" max="8707" width="4.7109375" style="3" customWidth="1"/>
    <col min="8708" max="8708" width="7.5703125" style="3" customWidth="1"/>
    <col min="8709" max="8710" width="2.7109375" style="3"/>
    <col min="8711" max="8711" width="6.5703125" style="3" customWidth="1"/>
    <col min="8712" max="8712" width="2.7109375" style="3"/>
    <col min="8713" max="8713" width="4.85546875" style="3" customWidth="1"/>
    <col min="8714" max="8714" width="2.7109375" style="3"/>
    <col min="8715" max="8715" width="3.85546875" style="3" customWidth="1"/>
    <col min="8716" max="8716" width="7.7109375" style="3" customWidth="1"/>
    <col min="8717" max="8717" width="2.7109375" style="3"/>
    <col min="8718" max="8718" width="5" style="3" customWidth="1"/>
    <col min="8719" max="8720" width="2.7109375" style="3"/>
    <col min="8721" max="8721" width="4.42578125" style="3" customWidth="1"/>
    <col min="8722" max="8722" width="2.7109375" style="3"/>
    <col min="8723" max="8723" width="7.85546875" style="3" customWidth="1"/>
    <col min="8724" max="8724" width="5.28515625" style="3" customWidth="1"/>
    <col min="8725" max="8725" width="0.42578125" style="3" customWidth="1"/>
    <col min="8726" max="8726" width="2.7109375" style="3"/>
    <col min="8727" max="8727" width="3.5703125" style="3" customWidth="1"/>
    <col min="8728" max="8728" width="3.42578125" style="3" customWidth="1"/>
    <col min="8729" max="8729" width="2.28515625" style="3" customWidth="1"/>
    <col min="8730" max="8730" width="3.85546875" style="3" bestFit="1" customWidth="1"/>
    <col min="8731" max="8731" width="8.5703125" style="3" customWidth="1"/>
    <col min="8732" max="8733" width="2.7109375" style="3"/>
    <col min="8734" max="8734" width="4.140625" style="3" customWidth="1"/>
    <col min="8735" max="8735" width="2.7109375" style="3"/>
    <col min="8736" max="8736" width="4.5703125" style="3" customWidth="1"/>
    <col min="8737" max="8737" width="5.7109375" style="3" customWidth="1"/>
    <col min="8738" max="8738" width="7.7109375" style="3" customWidth="1"/>
    <col min="8739" max="8739" width="4.42578125" style="3" customWidth="1"/>
    <col min="8740" max="8740" width="2.42578125" style="3" customWidth="1"/>
    <col min="8741" max="8741" width="5.42578125" style="3" customWidth="1"/>
    <col min="8742" max="8742" width="4" style="3" customWidth="1"/>
    <col min="8743" max="8743" width="0" style="3" hidden="1" customWidth="1"/>
    <col min="8744" max="8744" width="8" style="3" customWidth="1"/>
    <col min="8745" max="8745" width="12.5703125" style="3" customWidth="1"/>
    <col min="8746" max="8746" width="0" style="3" hidden="1" customWidth="1"/>
    <col min="8747" max="8747" width="5.140625" style="3" bestFit="1" customWidth="1"/>
    <col min="8748" max="8748" width="12.85546875" style="3" customWidth="1"/>
    <col min="8749" max="8749" width="13" style="3" bestFit="1" customWidth="1"/>
    <col min="8750" max="8750" width="10.140625" style="3" customWidth="1"/>
    <col min="8751" max="8751" width="13.140625" style="3" customWidth="1"/>
    <col min="8752" max="8752" width="13.7109375" style="3" customWidth="1"/>
    <col min="8753" max="8960" width="2.7109375" style="3"/>
    <col min="8961" max="8961" width="1.140625" style="3" customWidth="1"/>
    <col min="8962" max="8962" width="2.7109375" style="3"/>
    <col min="8963" max="8963" width="4.7109375" style="3" customWidth="1"/>
    <col min="8964" max="8964" width="7.5703125" style="3" customWidth="1"/>
    <col min="8965" max="8966" width="2.7109375" style="3"/>
    <col min="8967" max="8967" width="6.5703125" style="3" customWidth="1"/>
    <col min="8968" max="8968" width="2.7109375" style="3"/>
    <col min="8969" max="8969" width="4.85546875" style="3" customWidth="1"/>
    <col min="8970" max="8970" width="2.7109375" style="3"/>
    <col min="8971" max="8971" width="3.85546875" style="3" customWidth="1"/>
    <col min="8972" max="8972" width="7.7109375" style="3" customWidth="1"/>
    <col min="8973" max="8973" width="2.7109375" style="3"/>
    <col min="8974" max="8974" width="5" style="3" customWidth="1"/>
    <col min="8975" max="8976" width="2.7109375" style="3"/>
    <col min="8977" max="8977" width="4.42578125" style="3" customWidth="1"/>
    <col min="8978" max="8978" width="2.7109375" style="3"/>
    <col min="8979" max="8979" width="7.85546875" style="3" customWidth="1"/>
    <col min="8980" max="8980" width="5.28515625" style="3" customWidth="1"/>
    <col min="8981" max="8981" width="0.42578125" style="3" customWidth="1"/>
    <col min="8982" max="8982" width="2.7109375" style="3"/>
    <col min="8983" max="8983" width="3.5703125" style="3" customWidth="1"/>
    <col min="8984" max="8984" width="3.42578125" style="3" customWidth="1"/>
    <col min="8985" max="8985" width="2.28515625" style="3" customWidth="1"/>
    <col min="8986" max="8986" width="3.85546875" style="3" bestFit="1" customWidth="1"/>
    <col min="8987" max="8987" width="8.5703125" style="3" customWidth="1"/>
    <col min="8988" max="8989" width="2.7109375" style="3"/>
    <col min="8990" max="8990" width="4.140625" style="3" customWidth="1"/>
    <col min="8991" max="8991" width="2.7109375" style="3"/>
    <col min="8992" max="8992" width="4.5703125" style="3" customWidth="1"/>
    <col min="8993" max="8993" width="5.7109375" style="3" customWidth="1"/>
    <col min="8994" max="8994" width="7.7109375" style="3" customWidth="1"/>
    <col min="8995" max="8995" width="4.42578125" style="3" customWidth="1"/>
    <col min="8996" max="8996" width="2.42578125" style="3" customWidth="1"/>
    <col min="8997" max="8997" width="5.42578125" style="3" customWidth="1"/>
    <col min="8998" max="8998" width="4" style="3" customWidth="1"/>
    <col min="8999" max="8999" width="0" style="3" hidden="1" customWidth="1"/>
    <col min="9000" max="9000" width="8" style="3" customWidth="1"/>
    <col min="9001" max="9001" width="12.5703125" style="3" customWidth="1"/>
    <col min="9002" max="9002" width="0" style="3" hidden="1" customWidth="1"/>
    <col min="9003" max="9003" width="5.140625" style="3" bestFit="1" customWidth="1"/>
    <col min="9004" max="9004" width="12.85546875" style="3" customWidth="1"/>
    <col min="9005" max="9005" width="13" style="3" bestFit="1" customWidth="1"/>
    <col min="9006" max="9006" width="10.140625" style="3" customWidth="1"/>
    <col min="9007" max="9007" width="13.140625" style="3" customWidth="1"/>
    <col min="9008" max="9008" width="13.7109375" style="3" customWidth="1"/>
    <col min="9009" max="9216" width="2.7109375" style="3"/>
    <col min="9217" max="9217" width="1.140625" style="3" customWidth="1"/>
    <col min="9218" max="9218" width="2.7109375" style="3"/>
    <col min="9219" max="9219" width="4.7109375" style="3" customWidth="1"/>
    <col min="9220" max="9220" width="7.5703125" style="3" customWidth="1"/>
    <col min="9221" max="9222" width="2.7109375" style="3"/>
    <col min="9223" max="9223" width="6.5703125" style="3" customWidth="1"/>
    <col min="9224" max="9224" width="2.7109375" style="3"/>
    <col min="9225" max="9225" width="4.85546875" style="3" customWidth="1"/>
    <col min="9226" max="9226" width="2.7109375" style="3"/>
    <col min="9227" max="9227" width="3.85546875" style="3" customWidth="1"/>
    <col min="9228" max="9228" width="7.7109375" style="3" customWidth="1"/>
    <col min="9229" max="9229" width="2.7109375" style="3"/>
    <col min="9230" max="9230" width="5" style="3" customWidth="1"/>
    <col min="9231" max="9232" width="2.7109375" style="3"/>
    <col min="9233" max="9233" width="4.42578125" style="3" customWidth="1"/>
    <col min="9234" max="9234" width="2.7109375" style="3"/>
    <col min="9235" max="9235" width="7.85546875" style="3" customWidth="1"/>
    <col min="9236" max="9236" width="5.28515625" style="3" customWidth="1"/>
    <col min="9237" max="9237" width="0.42578125" style="3" customWidth="1"/>
    <col min="9238" max="9238" width="2.7109375" style="3"/>
    <col min="9239" max="9239" width="3.5703125" style="3" customWidth="1"/>
    <col min="9240" max="9240" width="3.42578125" style="3" customWidth="1"/>
    <col min="9241" max="9241" width="2.28515625" style="3" customWidth="1"/>
    <col min="9242" max="9242" width="3.85546875" style="3" bestFit="1" customWidth="1"/>
    <col min="9243" max="9243" width="8.5703125" style="3" customWidth="1"/>
    <col min="9244" max="9245" width="2.7109375" style="3"/>
    <col min="9246" max="9246" width="4.140625" style="3" customWidth="1"/>
    <col min="9247" max="9247" width="2.7109375" style="3"/>
    <col min="9248" max="9248" width="4.5703125" style="3" customWidth="1"/>
    <col min="9249" max="9249" width="5.7109375" style="3" customWidth="1"/>
    <col min="9250" max="9250" width="7.7109375" style="3" customWidth="1"/>
    <col min="9251" max="9251" width="4.42578125" style="3" customWidth="1"/>
    <col min="9252" max="9252" width="2.42578125" style="3" customWidth="1"/>
    <col min="9253" max="9253" width="5.42578125" style="3" customWidth="1"/>
    <col min="9254" max="9254" width="4" style="3" customWidth="1"/>
    <col min="9255" max="9255" width="0" style="3" hidden="1" customWidth="1"/>
    <col min="9256" max="9256" width="8" style="3" customWidth="1"/>
    <col min="9257" max="9257" width="12.5703125" style="3" customWidth="1"/>
    <col min="9258" max="9258" width="0" style="3" hidden="1" customWidth="1"/>
    <col min="9259" max="9259" width="5.140625" style="3" bestFit="1" customWidth="1"/>
    <col min="9260" max="9260" width="12.85546875" style="3" customWidth="1"/>
    <col min="9261" max="9261" width="13" style="3" bestFit="1" customWidth="1"/>
    <col min="9262" max="9262" width="10.140625" style="3" customWidth="1"/>
    <col min="9263" max="9263" width="13.140625" style="3" customWidth="1"/>
    <col min="9264" max="9264" width="13.7109375" style="3" customWidth="1"/>
    <col min="9265" max="9472" width="2.7109375" style="3"/>
    <col min="9473" max="9473" width="1.140625" style="3" customWidth="1"/>
    <col min="9474" max="9474" width="2.7109375" style="3"/>
    <col min="9475" max="9475" width="4.7109375" style="3" customWidth="1"/>
    <col min="9476" max="9476" width="7.5703125" style="3" customWidth="1"/>
    <col min="9477" max="9478" width="2.7109375" style="3"/>
    <col min="9479" max="9479" width="6.5703125" style="3" customWidth="1"/>
    <col min="9480" max="9480" width="2.7109375" style="3"/>
    <col min="9481" max="9481" width="4.85546875" style="3" customWidth="1"/>
    <col min="9482" max="9482" width="2.7109375" style="3"/>
    <col min="9483" max="9483" width="3.85546875" style="3" customWidth="1"/>
    <col min="9484" max="9484" width="7.7109375" style="3" customWidth="1"/>
    <col min="9485" max="9485" width="2.7109375" style="3"/>
    <col min="9486" max="9486" width="5" style="3" customWidth="1"/>
    <col min="9487" max="9488" width="2.7109375" style="3"/>
    <col min="9489" max="9489" width="4.42578125" style="3" customWidth="1"/>
    <col min="9490" max="9490" width="2.7109375" style="3"/>
    <col min="9491" max="9491" width="7.85546875" style="3" customWidth="1"/>
    <col min="9492" max="9492" width="5.28515625" style="3" customWidth="1"/>
    <col min="9493" max="9493" width="0.42578125" style="3" customWidth="1"/>
    <col min="9494" max="9494" width="2.7109375" style="3"/>
    <col min="9495" max="9495" width="3.5703125" style="3" customWidth="1"/>
    <col min="9496" max="9496" width="3.42578125" style="3" customWidth="1"/>
    <col min="9497" max="9497" width="2.28515625" style="3" customWidth="1"/>
    <col min="9498" max="9498" width="3.85546875" style="3" bestFit="1" customWidth="1"/>
    <col min="9499" max="9499" width="8.5703125" style="3" customWidth="1"/>
    <col min="9500" max="9501" width="2.7109375" style="3"/>
    <col min="9502" max="9502" width="4.140625" style="3" customWidth="1"/>
    <col min="9503" max="9503" width="2.7109375" style="3"/>
    <col min="9504" max="9504" width="4.5703125" style="3" customWidth="1"/>
    <col min="9505" max="9505" width="5.7109375" style="3" customWidth="1"/>
    <col min="9506" max="9506" width="7.7109375" style="3" customWidth="1"/>
    <col min="9507" max="9507" width="4.42578125" style="3" customWidth="1"/>
    <col min="9508" max="9508" width="2.42578125" style="3" customWidth="1"/>
    <col min="9509" max="9509" width="5.42578125" style="3" customWidth="1"/>
    <col min="9510" max="9510" width="4" style="3" customWidth="1"/>
    <col min="9511" max="9511" width="0" style="3" hidden="1" customWidth="1"/>
    <col min="9512" max="9512" width="8" style="3" customWidth="1"/>
    <col min="9513" max="9513" width="12.5703125" style="3" customWidth="1"/>
    <col min="9514" max="9514" width="0" style="3" hidden="1" customWidth="1"/>
    <col min="9515" max="9515" width="5.140625" style="3" bestFit="1" customWidth="1"/>
    <col min="9516" max="9516" width="12.85546875" style="3" customWidth="1"/>
    <col min="9517" max="9517" width="13" style="3" bestFit="1" customWidth="1"/>
    <col min="9518" max="9518" width="10.140625" style="3" customWidth="1"/>
    <col min="9519" max="9519" width="13.140625" style="3" customWidth="1"/>
    <col min="9520" max="9520" width="13.7109375" style="3" customWidth="1"/>
    <col min="9521" max="9728" width="2.7109375" style="3"/>
    <col min="9729" max="9729" width="1.140625" style="3" customWidth="1"/>
    <col min="9730" max="9730" width="2.7109375" style="3"/>
    <col min="9731" max="9731" width="4.7109375" style="3" customWidth="1"/>
    <col min="9732" max="9732" width="7.5703125" style="3" customWidth="1"/>
    <col min="9733" max="9734" width="2.7109375" style="3"/>
    <col min="9735" max="9735" width="6.5703125" style="3" customWidth="1"/>
    <col min="9736" max="9736" width="2.7109375" style="3"/>
    <col min="9737" max="9737" width="4.85546875" style="3" customWidth="1"/>
    <col min="9738" max="9738" width="2.7109375" style="3"/>
    <col min="9739" max="9739" width="3.85546875" style="3" customWidth="1"/>
    <col min="9740" max="9740" width="7.7109375" style="3" customWidth="1"/>
    <col min="9741" max="9741" width="2.7109375" style="3"/>
    <col min="9742" max="9742" width="5" style="3" customWidth="1"/>
    <col min="9743" max="9744" width="2.7109375" style="3"/>
    <col min="9745" max="9745" width="4.42578125" style="3" customWidth="1"/>
    <col min="9746" max="9746" width="2.7109375" style="3"/>
    <col min="9747" max="9747" width="7.85546875" style="3" customWidth="1"/>
    <col min="9748" max="9748" width="5.28515625" style="3" customWidth="1"/>
    <col min="9749" max="9749" width="0.42578125" style="3" customWidth="1"/>
    <col min="9750" max="9750" width="2.7109375" style="3"/>
    <col min="9751" max="9751" width="3.5703125" style="3" customWidth="1"/>
    <col min="9752" max="9752" width="3.42578125" style="3" customWidth="1"/>
    <col min="9753" max="9753" width="2.28515625" style="3" customWidth="1"/>
    <col min="9754" max="9754" width="3.85546875" style="3" bestFit="1" customWidth="1"/>
    <col min="9755" max="9755" width="8.5703125" style="3" customWidth="1"/>
    <col min="9756" max="9757" width="2.7109375" style="3"/>
    <col min="9758" max="9758" width="4.140625" style="3" customWidth="1"/>
    <col min="9759" max="9759" width="2.7109375" style="3"/>
    <col min="9760" max="9760" width="4.5703125" style="3" customWidth="1"/>
    <col min="9761" max="9761" width="5.7109375" style="3" customWidth="1"/>
    <col min="9762" max="9762" width="7.7109375" style="3" customWidth="1"/>
    <col min="9763" max="9763" width="4.42578125" style="3" customWidth="1"/>
    <col min="9764" max="9764" width="2.42578125" style="3" customWidth="1"/>
    <col min="9765" max="9765" width="5.42578125" style="3" customWidth="1"/>
    <col min="9766" max="9766" width="4" style="3" customWidth="1"/>
    <col min="9767" max="9767" width="0" style="3" hidden="1" customWidth="1"/>
    <col min="9768" max="9768" width="8" style="3" customWidth="1"/>
    <col min="9769" max="9769" width="12.5703125" style="3" customWidth="1"/>
    <col min="9770" max="9770" width="0" style="3" hidden="1" customWidth="1"/>
    <col min="9771" max="9771" width="5.140625" style="3" bestFit="1" customWidth="1"/>
    <col min="9772" max="9772" width="12.85546875" style="3" customWidth="1"/>
    <col min="9773" max="9773" width="13" style="3" bestFit="1" customWidth="1"/>
    <col min="9774" max="9774" width="10.140625" style="3" customWidth="1"/>
    <col min="9775" max="9775" width="13.140625" style="3" customWidth="1"/>
    <col min="9776" max="9776" width="13.7109375" style="3" customWidth="1"/>
    <col min="9777" max="9984" width="2.7109375" style="3"/>
    <col min="9985" max="9985" width="1.140625" style="3" customWidth="1"/>
    <col min="9986" max="9986" width="2.7109375" style="3"/>
    <col min="9987" max="9987" width="4.7109375" style="3" customWidth="1"/>
    <col min="9988" max="9988" width="7.5703125" style="3" customWidth="1"/>
    <col min="9989" max="9990" width="2.7109375" style="3"/>
    <col min="9991" max="9991" width="6.5703125" style="3" customWidth="1"/>
    <col min="9992" max="9992" width="2.7109375" style="3"/>
    <col min="9993" max="9993" width="4.85546875" style="3" customWidth="1"/>
    <col min="9994" max="9994" width="2.7109375" style="3"/>
    <col min="9995" max="9995" width="3.85546875" style="3" customWidth="1"/>
    <col min="9996" max="9996" width="7.7109375" style="3" customWidth="1"/>
    <col min="9997" max="9997" width="2.7109375" style="3"/>
    <col min="9998" max="9998" width="5" style="3" customWidth="1"/>
    <col min="9999" max="10000" width="2.7109375" style="3"/>
    <col min="10001" max="10001" width="4.42578125" style="3" customWidth="1"/>
    <col min="10002" max="10002" width="2.7109375" style="3"/>
    <col min="10003" max="10003" width="7.85546875" style="3" customWidth="1"/>
    <col min="10004" max="10004" width="5.28515625" style="3" customWidth="1"/>
    <col min="10005" max="10005" width="0.42578125" style="3" customWidth="1"/>
    <col min="10006" max="10006" width="2.7109375" style="3"/>
    <col min="10007" max="10007" width="3.5703125" style="3" customWidth="1"/>
    <col min="10008" max="10008" width="3.42578125" style="3" customWidth="1"/>
    <col min="10009" max="10009" width="2.28515625" style="3" customWidth="1"/>
    <col min="10010" max="10010" width="3.85546875" style="3" bestFit="1" customWidth="1"/>
    <col min="10011" max="10011" width="8.5703125" style="3" customWidth="1"/>
    <col min="10012" max="10013" width="2.7109375" style="3"/>
    <col min="10014" max="10014" width="4.140625" style="3" customWidth="1"/>
    <col min="10015" max="10015" width="2.7109375" style="3"/>
    <col min="10016" max="10016" width="4.5703125" style="3" customWidth="1"/>
    <col min="10017" max="10017" width="5.7109375" style="3" customWidth="1"/>
    <col min="10018" max="10018" width="7.7109375" style="3" customWidth="1"/>
    <col min="10019" max="10019" width="4.42578125" style="3" customWidth="1"/>
    <col min="10020" max="10020" width="2.42578125" style="3" customWidth="1"/>
    <col min="10021" max="10021" width="5.42578125" style="3" customWidth="1"/>
    <col min="10022" max="10022" width="4" style="3" customWidth="1"/>
    <col min="10023" max="10023" width="0" style="3" hidden="1" customWidth="1"/>
    <col min="10024" max="10024" width="8" style="3" customWidth="1"/>
    <col min="10025" max="10025" width="12.5703125" style="3" customWidth="1"/>
    <col min="10026" max="10026" width="0" style="3" hidden="1" customWidth="1"/>
    <col min="10027" max="10027" width="5.140625" style="3" bestFit="1" customWidth="1"/>
    <col min="10028" max="10028" width="12.85546875" style="3" customWidth="1"/>
    <col min="10029" max="10029" width="13" style="3" bestFit="1" customWidth="1"/>
    <col min="10030" max="10030" width="10.140625" style="3" customWidth="1"/>
    <col min="10031" max="10031" width="13.140625" style="3" customWidth="1"/>
    <col min="10032" max="10032" width="13.7109375" style="3" customWidth="1"/>
    <col min="10033" max="10240" width="2.7109375" style="3"/>
    <col min="10241" max="10241" width="1.140625" style="3" customWidth="1"/>
    <col min="10242" max="10242" width="2.7109375" style="3"/>
    <col min="10243" max="10243" width="4.7109375" style="3" customWidth="1"/>
    <col min="10244" max="10244" width="7.5703125" style="3" customWidth="1"/>
    <col min="10245" max="10246" width="2.7109375" style="3"/>
    <col min="10247" max="10247" width="6.5703125" style="3" customWidth="1"/>
    <col min="10248" max="10248" width="2.7109375" style="3"/>
    <col min="10249" max="10249" width="4.85546875" style="3" customWidth="1"/>
    <col min="10250" max="10250" width="2.7109375" style="3"/>
    <col min="10251" max="10251" width="3.85546875" style="3" customWidth="1"/>
    <col min="10252" max="10252" width="7.7109375" style="3" customWidth="1"/>
    <col min="10253" max="10253" width="2.7109375" style="3"/>
    <col min="10254" max="10254" width="5" style="3" customWidth="1"/>
    <col min="10255" max="10256" width="2.7109375" style="3"/>
    <col min="10257" max="10257" width="4.42578125" style="3" customWidth="1"/>
    <col min="10258" max="10258" width="2.7109375" style="3"/>
    <col min="10259" max="10259" width="7.85546875" style="3" customWidth="1"/>
    <col min="10260" max="10260" width="5.28515625" style="3" customWidth="1"/>
    <col min="10261" max="10261" width="0.42578125" style="3" customWidth="1"/>
    <col min="10262" max="10262" width="2.7109375" style="3"/>
    <col min="10263" max="10263" width="3.5703125" style="3" customWidth="1"/>
    <col min="10264" max="10264" width="3.42578125" style="3" customWidth="1"/>
    <col min="10265" max="10265" width="2.28515625" style="3" customWidth="1"/>
    <col min="10266" max="10266" width="3.85546875" style="3" bestFit="1" customWidth="1"/>
    <col min="10267" max="10267" width="8.5703125" style="3" customWidth="1"/>
    <col min="10268" max="10269" width="2.7109375" style="3"/>
    <col min="10270" max="10270" width="4.140625" style="3" customWidth="1"/>
    <col min="10271" max="10271" width="2.7109375" style="3"/>
    <col min="10272" max="10272" width="4.5703125" style="3" customWidth="1"/>
    <col min="10273" max="10273" width="5.7109375" style="3" customWidth="1"/>
    <col min="10274" max="10274" width="7.7109375" style="3" customWidth="1"/>
    <col min="10275" max="10275" width="4.42578125" style="3" customWidth="1"/>
    <col min="10276" max="10276" width="2.42578125" style="3" customWidth="1"/>
    <col min="10277" max="10277" width="5.42578125" style="3" customWidth="1"/>
    <col min="10278" max="10278" width="4" style="3" customWidth="1"/>
    <col min="10279" max="10279" width="0" style="3" hidden="1" customWidth="1"/>
    <col min="10280" max="10280" width="8" style="3" customWidth="1"/>
    <col min="10281" max="10281" width="12.5703125" style="3" customWidth="1"/>
    <col min="10282" max="10282" width="0" style="3" hidden="1" customWidth="1"/>
    <col min="10283" max="10283" width="5.140625" style="3" bestFit="1" customWidth="1"/>
    <col min="10284" max="10284" width="12.85546875" style="3" customWidth="1"/>
    <col min="10285" max="10285" width="13" style="3" bestFit="1" customWidth="1"/>
    <col min="10286" max="10286" width="10.140625" style="3" customWidth="1"/>
    <col min="10287" max="10287" width="13.140625" style="3" customWidth="1"/>
    <col min="10288" max="10288" width="13.7109375" style="3" customWidth="1"/>
    <col min="10289" max="10496" width="2.7109375" style="3"/>
    <col min="10497" max="10497" width="1.140625" style="3" customWidth="1"/>
    <col min="10498" max="10498" width="2.7109375" style="3"/>
    <col min="10499" max="10499" width="4.7109375" style="3" customWidth="1"/>
    <col min="10500" max="10500" width="7.5703125" style="3" customWidth="1"/>
    <col min="10501" max="10502" width="2.7109375" style="3"/>
    <col min="10503" max="10503" width="6.5703125" style="3" customWidth="1"/>
    <col min="10504" max="10504" width="2.7109375" style="3"/>
    <col min="10505" max="10505" width="4.85546875" style="3" customWidth="1"/>
    <col min="10506" max="10506" width="2.7109375" style="3"/>
    <col min="10507" max="10507" width="3.85546875" style="3" customWidth="1"/>
    <col min="10508" max="10508" width="7.7109375" style="3" customWidth="1"/>
    <col min="10509" max="10509" width="2.7109375" style="3"/>
    <col min="10510" max="10510" width="5" style="3" customWidth="1"/>
    <col min="10511" max="10512" width="2.7109375" style="3"/>
    <col min="10513" max="10513" width="4.42578125" style="3" customWidth="1"/>
    <col min="10514" max="10514" width="2.7109375" style="3"/>
    <col min="10515" max="10515" width="7.85546875" style="3" customWidth="1"/>
    <col min="10516" max="10516" width="5.28515625" style="3" customWidth="1"/>
    <col min="10517" max="10517" width="0.42578125" style="3" customWidth="1"/>
    <col min="10518" max="10518" width="2.7109375" style="3"/>
    <col min="10519" max="10519" width="3.5703125" style="3" customWidth="1"/>
    <col min="10520" max="10520" width="3.42578125" style="3" customWidth="1"/>
    <col min="10521" max="10521" width="2.28515625" style="3" customWidth="1"/>
    <col min="10522" max="10522" width="3.85546875" style="3" bestFit="1" customWidth="1"/>
    <col min="10523" max="10523" width="8.5703125" style="3" customWidth="1"/>
    <col min="10524" max="10525" width="2.7109375" style="3"/>
    <col min="10526" max="10526" width="4.140625" style="3" customWidth="1"/>
    <col min="10527" max="10527" width="2.7109375" style="3"/>
    <col min="10528" max="10528" width="4.5703125" style="3" customWidth="1"/>
    <col min="10529" max="10529" width="5.7109375" style="3" customWidth="1"/>
    <col min="10530" max="10530" width="7.7109375" style="3" customWidth="1"/>
    <col min="10531" max="10531" width="4.42578125" style="3" customWidth="1"/>
    <col min="10532" max="10532" width="2.42578125" style="3" customWidth="1"/>
    <col min="10533" max="10533" width="5.42578125" style="3" customWidth="1"/>
    <col min="10534" max="10534" width="4" style="3" customWidth="1"/>
    <col min="10535" max="10535" width="0" style="3" hidden="1" customWidth="1"/>
    <col min="10536" max="10536" width="8" style="3" customWidth="1"/>
    <col min="10537" max="10537" width="12.5703125" style="3" customWidth="1"/>
    <col min="10538" max="10538" width="0" style="3" hidden="1" customWidth="1"/>
    <col min="10539" max="10539" width="5.140625" style="3" bestFit="1" customWidth="1"/>
    <col min="10540" max="10540" width="12.85546875" style="3" customWidth="1"/>
    <col min="10541" max="10541" width="13" style="3" bestFit="1" customWidth="1"/>
    <col min="10542" max="10542" width="10.140625" style="3" customWidth="1"/>
    <col min="10543" max="10543" width="13.140625" style="3" customWidth="1"/>
    <col min="10544" max="10544" width="13.7109375" style="3" customWidth="1"/>
    <col min="10545" max="10752" width="2.7109375" style="3"/>
    <col min="10753" max="10753" width="1.140625" style="3" customWidth="1"/>
    <col min="10754" max="10754" width="2.7109375" style="3"/>
    <col min="10755" max="10755" width="4.7109375" style="3" customWidth="1"/>
    <col min="10756" max="10756" width="7.5703125" style="3" customWidth="1"/>
    <col min="10757" max="10758" width="2.7109375" style="3"/>
    <col min="10759" max="10759" width="6.5703125" style="3" customWidth="1"/>
    <col min="10760" max="10760" width="2.7109375" style="3"/>
    <col min="10761" max="10761" width="4.85546875" style="3" customWidth="1"/>
    <col min="10762" max="10762" width="2.7109375" style="3"/>
    <col min="10763" max="10763" width="3.85546875" style="3" customWidth="1"/>
    <col min="10764" max="10764" width="7.7109375" style="3" customWidth="1"/>
    <col min="10765" max="10765" width="2.7109375" style="3"/>
    <col min="10766" max="10766" width="5" style="3" customWidth="1"/>
    <col min="10767" max="10768" width="2.7109375" style="3"/>
    <col min="10769" max="10769" width="4.42578125" style="3" customWidth="1"/>
    <col min="10770" max="10770" width="2.7109375" style="3"/>
    <col min="10771" max="10771" width="7.85546875" style="3" customWidth="1"/>
    <col min="10772" max="10772" width="5.28515625" style="3" customWidth="1"/>
    <col min="10773" max="10773" width="0.42578125" style="3" customWidth="1"/>
    <col min="10774" max="10774" width="2.7109375" style="3"/>
    <col min="10775" max="10775" width="3.5703125" style="3" customWidth="1"/>
    <col min="10776" max="10776" width="3.42578125" style="3" customWidth="1"/>
    <col min="10777" max="10777" width="2.28515625" style="3" customWidth="1"/>
    <col min="10778" max="10778" width="3.85546875" style="3" bestFit="1" customWidth="1"/>
    <col min="10779" max="10779" width="8.5703125" style="3" customWidth="1"/>
    <col min="10780" max="10781" width="2.7109375" style="3"/>
    <col min="10782" max="10782" width="4.140625" style="3" customWidth="1"/>
    <col min="10783" max="10783" width="2.7109375" style="3"/>
    <col min="10784" max="10784" width="4.5703125" style="3" customWidth="1"/>
    <col min="10785" max="10785" width="5.7109375" style="3" customWidth="1"/>
    <col min="10786" max="10786" width="7.7109375" style="3" customWidth="1"/>
    <col min="10787" max="10787" width="4.42578125" style="3" customWidth="1"/>
    <col min="10788" max="10788" width="2.42578125" style="3" customWidth="1"/>
    <col min="10789" max="10789" width="5.42578125" style="3" customWidth="1"/>
    <col min="10790" max="10790" width="4" style="3" customWidth="1"/>
    <col min="10791" max="10791" width="0" style="3" hidden="1" customWidth="1"/>
    <col min="10792" max="10792" width="8" style="3" customWidth="1"/>
    <col min="10793" max="10793" width="12.5703125" style="3" customWidth="1"/>
    <col min="10794" max="10794" width="0" style="3" hidden="1" customWidth="1"/>
    <col min="10795" max="10795" width="5.140625" style="3" bestFit="1" customWidth="1"/>
    <col min="10796" max="10796" width="12.85546875" style="3" customWidth="1"/>
    <col min="10797" max="10797" width="13" style="3" bestFit="1" customWidth="1"/>
    <col min="10798" max="10798" width="10.140625" style="3" customWidth="1"/>
    <col min="10799" max="10799" width="13.140625" style="3" customWidth="1"/>
    <col min="10800" max="10800" width="13.7109375" style="3" customWidth="1"/>
    <col min="10801" max="11008" width="2.7109375" style="3"/>
    <col min="11009" max="11009" width="1.140625" style="3" customWidth="1"/>
    <col min="11010" max="11010" width="2.7109375" style="3"/>
    <col min="11011" max="11011" width="4.7109375" style="3" customWidth="1"/>
    <col min="11012" max="11012" width="7.5703125" style="3" customWidth="1"/>
    <col min="11013" max="11014" width="2.7109375" style="3"/>
    <col min="11015" max="11015" width="6.5703125" style="3" customWidth="1"/>
    <col min="11016" max="11016" width="2.7109375" style="3"/>
    <col min="11017" max="11017" width="4.85546875" style="3" customWidth="1"/>
    <col min="11018" max="11018" width="2.7109375" style="3"/>
    <col min="11019" max="11019" width="3.85546875" style="3" customWidth="1"/>
    <col min="11020" max="11020" width="7.7109375" style="3" customWidth="1"/>
    <col min="11021" max="11021" width="2.7109375" style="3"/>
    <col min="11022" max="11022" width="5" style="3" customWidth="1"/>
    <col min="11023" max="11024" width="2.7109375" style="3"/>
    <col min="11025" max="11025" width="4.42578125" style="3" customWidth="1"/>
    <col min="11026" max="11026" width="2.7109375" style="3"/>
    <col min="11027" max="11027" width="7.85546875" style="3" customWidth="1"/>
    <col min="11028" max="11028" width="5.28515625" style="3" customWidth="1"/>
    <col min="11029" max="11029" width="0.42578125" style="3" customWidth="1"/>
    <col min="11030" max="11030" width="2.7109375" style="3"/>
    <col min="11031" max="11031" width="3.5703125" style="3" customWidth="1"/>
    <col min="11032" max="11032" width="3.42578125" style="3" customWidth="1"/>
    <col min="11033" max="11033" width="2.28515625" style="3" customWidth="1"/>
    <col min="11034" max="11034" width="3.85546875" style="3" bestFit="1" customWidth="1"/>
    <col min="11035" max="11035" width="8.5703125" style="3" customWidth="1"/>
    <col min="11036" max="11037" width="2.7109375" style="3"/>
    <col min="11038" max="11038" width="4.140625" style="3" customWidth="1"/>
    <col min="11039" max="11039" width="2.7109375" style="3"/>
    <col min="11040" max="11040" width="4.5703125" style="3" customWidth="1"/>
    <col min="11041" max="11041" width="5.7109375" style="3" customWidth="1"/>
    <col min="11042" max="11042" width="7.7109375" style="3" customWidth="1"/>
    <col min="11043" max="11043" width="4.42578125" style="3" customWidth="1"/>
    <col min="11044" max="11044" width="2.42578125" style="3" customWidth="1"/>
    <col min="11045" max="11045" width="5.42578125" style="3" customWidth="1"/>
    <col min="11046" max="11046" width="4" style="3" customWidth="1"/>
    <col min="11047" max="11047" width="0" style="3" hidden="1" customWidth="1"/>
    <col min="11048" max="11048" width="8" style="3" customWidth="1"/>
    <col min="11049" max="11049" width="12.5703125" style="3" customWidth="1"/>
    <col min="11050" max="11050" width="0" style="3" hidden="1" customWidth="1"/>
    <col min="11051" max="11051" width="5.140625" style="3" bestFit="1" customWidth="1"/>
    <col min="11052" max="11052" width="12.85546875" style="3" customWidth="1"/>
    <col min="11053" max="11053" width="13" style="3" bestFit="1" customWidth="1"/>
    <col min="11054" max="11054" width="10.140625" style="3" customWidth="1"/>
    <col min="11055" max="11055" width="13.140625" style="3" customWidth="1"/>
    <col min="11056" max="11056" width="13.7109375" style="3" customWidth="1"/>
    <col min="11057" max="11264" width="2.7109375" style="3"/>
    <col min="11265" max="11265" width="1.140625" style="3" customWidth="1"/>
    <col min="11266" max="11266" width="2.7109375" style="3"/>
    <col min="11267" max="11267" width="4.7109375" style="3" customWidth="1"/>
    <col min="11268" max="11268" width="7.5703125" style="3" customWidth="1"/>
    <col min="11269" max="11270" width="2.7109375" style="3"/>
    <col min="11271" max="11271" width="6.5703125" style="3" customWidth="1"/>
    <col min="11272" max="11272" width="2.7109375" style="3"/>
    <col min="11273" max="11273" width="4.85546875" style="3" customWidth="1"/>
    <col min="11274" max="11274" width="2.7109375" style="3"/>
    <col min="11275" max="11275" width="3.85546875" style="3" customWidth="1"/>
    <col min="11276" max="11276" width="7.7109375" style="3" customWidth="1"/>
    <col min="11277" max="11277" width="2.7109375" style="3"/>
    <col min="11278" max="11278" width="5" style="3" customWidth="1"/>
    <col min="11279" max="11280" width="2.7109375" style="3"/>
    <col min="11281" max="11281" width="4.42578125" style="3" customWidth="1"/>
    <col min="11282" max="11282" width="2.7109375" style="3"/>
    <col min="11283" max="11283" width="7.85546875" style="3" customWidth="1"/>
    <col min="11284" max="11284" width="5.28515625" style="3" customWidth="1"/>
    <col min="11285" max="11285" width="0.42578125" style="3" customWidth="1"/>
    <col min="11286" max="11286" width="2.7109375" style="3"/>
    <col min="11287" max="11287" width="3.5703125" style="3" customWidth="1"/>
    <col min="11288" max="11288" width="3.42578125" style="3" customWidth="1"/>
    <col min="11289" max="11289" width="2.28515625" style="3" customWidth="1"/>
    <col min="11290" max="11290" width="3.85546875" style="3" bestFit="1" customWidth="1"/>
    <col min="11291" max="11291" width="8.5703125" style="3" customWidth="1"/>
    <col min="11292" max="11293" width="2.7109375" style="3"/>
    <col min="11294" max="11294" width="4.140625" style="3" customWidth="1"/>
    <col min="11295" max="11295" width="2.7109375" style="3"/>
    <col min="11296" max="11296" width="4.5703125" style="3" customWidth="1"/>
    <col min="11297" max="11297" width="5.7109375" style="3" customWidth="1"/>
    <col min="11298" max="11298" width="7.7109375" style="3" customWidth="1"/>
    <col min="11299" max="11299" width="4.42578125" style="3" customWidth="1"/>
    <col min="11300" max="11300" width="2.42578125" style="3" customWidth="1"/>
    <col min="11301" max="11301" width="5.42578125" style="3" customWidth="1"/>
    <col min="11302" max="11302" width="4" style="3" customWidth="1"/>
    <col min="11303" max="11303" width="0" style="3" hidden="1" customWidth="1"/>
    <col min="11304" max="11304" width="8" style="3" customWidth="1"/>
    <col min="11305" max="11305" width="12.5703125" style="3" customWidth="1"/>
    <col min="11306" max="11306" width="0" style="3" hidden="1" customWidth="1"/>
    <col min="11307" max="11307" width="5.140625" style="3" bestFit="1" customWidth="1"/>
    <col min="11308" max="11308" width="12.85546875" style="3" customWidth="1"/>
    <col min="11309" max="11309" width="13" style="3" bestFit="1" customWidth="1"/>
    <col min="11310" max="11310" width="10.140625" style="3" customWidth="1"/>
    <col min="11311" max="11311" width="13.140625" style="3" customWidth="1"/>
    <col min="11312" max="11312" width="13.7109375" style="3" customWidth="1"/>
    <col min="11313" max="11520" width="2.7109375" style="3"/>
    <col min="11521" max="11521" width="1.140625" style="3" customWidth="1"/>
    <col min="11522" max="11522" width="2.7109375" style="3"/>
    <col min="11523" max="11523" width="4.7109375" style="3" customWidth="1"/>
    <col min="11524" max="11524" width="7.5703125" style="3" customWidth="1"/>
    <col min="11525" max="11526" width="2.7109375" style="3"/>
    <col min="11527" max="11527" width="6.5703125" style="3" customWidth="1"/>
    <col min="11528" max="11528" width="2.7109375" style="3"/>
    <col min="11529" max="11529" width="4.85546875" style="3" customWidth="1"/>
    <col min="11530" max="11530" width="2.7109375" style="3"/>
    <col min="11531" max="11531" width="3.85546875" style="3" customWidth="1"/>
    <col min="11532" max="11532" width="7.7109375" style="3" customWidth="1"/>
    <col min="11533" max="11533" width="2.7109375" style="3"/>
    <col min="11534" max="11534" width="5" style="3" customWidth="1"/>
    <col min="11535" max="11536" width="2.7109375" style="3"/>
    <col min="11537" max="11537" width="4.42578125" style="3" customWidth="1"/>
    <col min="11538" max="11538" width="2.7109375" style="3"/>
    <col min="11539" max="11539" width="7.85546875" style="3" customWidth="1"/>
    <col min="11540" max="11540" width="5.28515625" style="3" customWidth="1"/>
    <col min="11541" max="11541" width="0.42578125" style="3" customWidth="1"/>
    <col min="11542" max="11542" width="2.7109375" style="3"/>
    <col min="11543" max="11543" width="3.5703125" style="3" customWidth="1"/>
    <col min="11544" max="11544" width="3.42578125" style="3" customWidth="1"/>
    <col min="11545" max="11545" width="2.28515625" style="3" customWidth="1"/>
    <col min="11546" max="11546" width="3.85546875" style="3" bestFit="1" customWidth="1"/>
    <col min="11547" max="11547" width="8.5703125" style="3" customWidth="1"/>
    <col min="11548" max="11549" width="2.7109375" style="3"/>
    <col min="11550" max="11550" width="4.140625" style="3" customWidth="1"/>
    <col min="11551" max="11551" width="2.7109375" style="3"/>
    <col min="11552" max="11552" width="4.5703125" style="3" customWidth="1"/>
    <col min="11553" max="11553" width="5.7109375" style="3" customWidth="1"/>
    <col min="11554" max="11554" width="7.7109375" style="3" customWidth="1"/>
    <col min="11555" max="11555" width="4.42578125" style="3" customWidth="1"/>
    <col min="11556" max="11556" width="2.42578125" style="3" customWidth="1"/>
    <col min="11557" max="11557" width="5.42578125" style="3" customWidth="1"/>
    <col min="11558" max="11558" width="4" style="3" customWidth="1"/>
    <col min="11559" max="11559" width="0" style="3" hidden="1" customWidth="1"/>
    <col min="11560" max="11560" width="8" style="3" customWidth="1"/>
    <col min="11561" max="11561" width="12.5703125" style="3" customWidth="1"/>
    <col min="11562" max="11562" width="0" style="3" hidden="1" customWidth="1"/>
    <col min="11563" max="11563" width="5.140625" style="3" bestFit="1" customWidth="1"/>
    <col min="11564" max="11564" width="12.85546875" style="3" customWidth="1"/>
    <col min="11565" max="11565" width="13" style="3" bestFit="1" customWidth="1"/>
    <col min="11566" max="11566" width="10.140625" style="3" customWidth="1"/>
    <col min="11567" max="11567" width="13.140625" style="3" customWidth="1"/>
    <col min="11568" max="11568" width="13.7109375" style="3" customWidth="1"/>
    <col min="11569" max="11776" width="2.7109375" style="3"/>
    <col min="11777" max="11777" width="1.140625" style="3" customWidth="1"/>
    <col min="11778" max="11778" width="2.7109375" style="3"/>
    <col min="11779" max="11779" width="4.7109375" style="3" customWidth="1"/>
    <col min="11780" max="11780" width="7.5703125" style="3" customWidth="1"/>
    <col min="11781" max="11782" width="2.7109375" style="3"/>
    <col min="11783" max="11783" width="6.5703125" style="3" customWidth="1"/>
    <col min="11784" max="11784" width="2.7109375" style="3"/>
    <col min="11785" max="11785" width="4.85546875" style="3" customWidth="1"/>
    <col min="11786" max="11786" width="2.7109375" style="3"/>
    <col min="11787" max="11787" width="3.85546875" style="3" customWidth="1"/>
    <col min="11788" max="11788" width="7.7109375" style="3" customWidth="1"/>
    <col min="11789" max="11789" width="2.7109375" style="3"/>
    <col min="11790" max="11790" width="5" style="3" customWidth="1"/>
    <col min="11791" max="11792" width="2.7109375" style="3"/>
    <col min="11793" max="11793" width="4.42578125" style="3" customWidth="1"/>
    <col min="11794" max="11794" width="2.7109375" style="3"/>
    <col min="11795" max="11795" width="7.85546875" style="3" customWidth="1"/>
    <col min="11796" max="11796" width="5.28515625" style="3" customWidth="1"/>
    <col min="11797" max="11797" width="0.42578125" style="3" customWidth="1"/>
    <col min="11798" max="11798" width="2.7109375" style="3"/>
    <col min="11799" max="11799" width="3.5703125" style="3" customWidth="1"/>
    <col min="11800" max="11800" width="3.42578125" style="3" customWidth="1"/>
    <col min="11801" max="11801" width="2.28515625" style="3" customWidth="1"/>
    <col min="11802" max="11802" width="3.85546875" style="3" bestFit="1" customWidth="1"/>
    <col min="11803" max="11803" width="8.5703125" style="3" customWidth="1"/>
    <col min="11804" max="11805" width="2.7109375" style="3"/>
    <col min="11806" max="11806" width="4.140625" style="3" customWidth="1"/>
    <col min="11807" max="11807" width="2.7109375" style="3"/>
    <col min="11808" max="11808" width="4.5703125" style="3" customWidth="1"/>
    <col min="11809" max="11809" width="5.7109375" style="3" customWidth="1"/>
    <col min="11810" max="11810" width="7.7109375" style="3" customWidth="1"/>
    <col min="11811" max="11811" width="4.42578125" style="3" customWidth="1"/>
    <col min="11812" max="11812" width="2.42578125" style="3" customWidth="1"/>
    <col min="11813" max="11813" width="5.42578125" style="3" customWidth="1"/>
    <col min="11814" max="11814" width="4" style="3" customWidth="1"/>
    <col min="11815" max="11815" width="0" style="3" hidden="1" customWidth="1"/>
    <col min="11816" max="11816" width="8" style="3" customWidth="1"/>
    <col min="11817" max="11817" width="12.5703125" style="3" customWidth="1"/>
    <col min="11818" max="11818" width="0" style="3" hidden="1" customWidth="1"/>
    <col min="11819" max="11819" width="5.140625" style="3" bestFit="1" customWidth="1"/>
    <col min="11820" max="11820" width="12.85546875" style="3" customWidth="1"/>
    <col min="11821" max="11821" width="13" style="3" bestFit="1" customWidth="1"/>
    <col min="11822" max="11822" width="10.140625" style="3" customWidth="1"/>
    <col min="11823" max="11823" width="13.140625" style="3" customWidth="1"/>
    <col min="11824" max="11824" width="13.7109375" style="3" customWidth="1"/>
    <col min="11825" max="12032" width="2.7109375" style="3"/>
    <col min="12033" max="12033" width="1.140625" style="3" customWidth="1"/>
    <col min="12034" max="12034" width="2.7109375" style="3"/>
    <col min="12035" max="12035" width="4.7109375" style="3" customWidth="1"/>
    <col min="12036" max="12036" width="7.5703125" style="3" customWidth="1"/>
    <col min="12037" max="12038" width="2.7109375" style="3"/>
    <col min="12039" max="12039" width="6.5703125" style="3" customWidth="1"/>
    <col min="12040" max="12040" width="2.7109375" style="3"/>
    <col min="12041" max="12041" width="4.85546875" style="3" customWidth="1"/>
    <col min="12042" max="12042" width="2.7109375" style="3"/>
    <col min="12043" max="12043" width="3.85546875" style="3" customWidth="1"/>
    <col min="12044" max="12044" width="7.7109375" style="3" customWidth="1"/>
    <col min="12045" max="12045" width="2.7109375" style="3"/>
    <col min="12046" max="12046" width="5" style="3" customWidth="1"/>
    <col min="12047" max="12048" width="2.7109375" style="3"/>
    <col min="12049" max="12049" width="4.42578125" style="3" customWidth="1"/>
    <col min="12050" max="12050" width="2.7109375" style="3"/>
    <col min="12051" max="12051" width="7.85546875" style="3" customWidth="1"/>
    <col min="12052" max="12052" width="5.28515625" style="3" customWidth="1"/>
    <col min="12053" max="12053" width="0.42578125" style="3" customWidth="1"/>
    <col min="12054" max="12054" width="2.7109375" style="3"/>
    <col min="12055" max="12055" width="3.5703125" style="3" customWidth="1"/>
    <col min="12056" max="12056" width="3.42578125" style="3" customWidth="1"/>
    <col min="12057" max="12057" width="2.28515625" style="3" customWidth="1"/>
    <col min="12058" max="12058" width="3.85546875" style="3" bestFit="1" customWidth="1"/>
    <col min="12059" max="12059" width="8.5703125" style="3" customWidth="1"/>
    <col min="12060" max="12061" width="2.7109375" style="3"/>
    <col min="12062" max="12062" width="4.140625" style="3" customWidth="1"/>
    <col min="12063" max="12063" width="2.7109375" style="3"/>
    <col min="12064" max="12064" width="4.5703125" style="3" customWidth="1"/>
    <col min="12065" max="12065" width="5.7109375" style="3" customWidth="1"/>
    <col min="12066" max="12066" width="7.7109375" style="3" customWidth="1"/>
    <col min="12067" max="12067" width="4.42578125" style="3" customWidth="1"/>
    <col min="12068" max="12068" width="2.42578125" style="3" customWidth="1"/>
    <col min="12069" max="12069" width="5.42578125" style="3" customWidth="1"/>
    <col min="12070" max="12070" width="4" style="3" customWidth="1"/>
    <col min="12071" max="12071" width="0" style="3" hidden="1" customWidth="1"/>
    <col min="12072" max="12072" width="8" style="3" customWidth="1"/>
    <col min="12073" max="12073" width="12.5703125" style="3" customWidth="1"/>
    <col min="12074" max="12074" width="0" style="3" hidden="1" customWidth="1"/>
    <col min="12075" max="12075" width="5.140625" style="3" bestFit="1" customWidth="1"/>
    <col min="12076" max="12076" width="12.85546875" style="3" customWidth="1"/>
    <col min="12077" max="12077" width="13" style="3" bestFit="1" customWidth="1"/>
    <col min="12078" max="12078" width="10.140625" style="3" customWidth="1"/>
    <col min="12079" max="12079" width="13.140625" style="3" customWidth="1"/>
    <col min="12080" max="12080" width="13.7109375" style="3" customWidth="1"/>
    <col min="12081" max="12288" width="2.7109375" style="3"/>
    <col min="12289" max="12289" width="1.140625" style="3" customWidth="1"/>
    <col min="12290" max="12290" width="2.7109375" style="3"/>
    <col min="12291" max="12291" width="4.7109375" style="3" customWidth="1"/>
    <col min="12292" max="12292" width="7.5703125" style="3" customWidth="1"/>
    <col min="12293" max="12294" width="2.7109375" style="3"/>
    <col min="12295" max="12295" width="6.5703125" style="3" customWidth="1"/>
    <col min="12296" max="12296" width="2.7109375" style="3"/>
    <col min="12297" max="12297" width="4.85546875" style="3" customWidth="1"/>
    <col min="12298" max="12298" width="2.7109375" style="3"/>
    <col min="12299" max="12299" width="3.85546875" style="3" customWidth="1"/>
    <col min="12300" max="12300" width="7.7109375" style="3" customWidth="1"/>
    <col min="12301" max="12301" width="2.7109375" style="3"/>
    <col min="12302" max="12302" width="5" style="3" customWidth="1"/>
    <col min="12303" max="12304" width="2.7109375" style="3"/>
    <col min="12305" max="12305" width="4.42578125" style="3" customWidth="1"/>
    <col min="12306" max="12306" width="2.7109375" style="3"/>
    <col min="12307" max="12307" width="7.85546875" style="3" customWidth="1"/>
    <col min="12308" max="12308" width="5.28515625" style="3" customWidth="1"/>
    <col min="12309" max="12309" width="0.42578125" style="3" customWidth="1"/>
    <col min="12310" max="12310" width="2.7109375" style="3"/>
    <col min="12311" max="12311" width="3.5703125" style="3" customWidth="1"/>
    <col min="12312" max="12312" width="3.42578125" style="3" customWidth="1"/>
    <col min="12313" max="12313" width="2.28515625" style="3" customWidth="1"/>
    <col min="12314" max="12314" width="3.85546875" style="3" bestFit="1" customWidth="1"/>
    <col min="12315" max="12315" width="8.5703125" style="3" customWidth="1"/>
    <col min="12316" max="12317" width="2.7109375" style="3"/>
    <col min="12318" max="12318" width="4.140625" style="3" customWidth="1"/>
    <col min="12319" max="12319" width="2.7109375" style="3"/>
    <col min="12320" max="12320" width="4.5703125" style="3" customWidth="1"/>
    <col min="12321" max="12321" width="5.7109375" style="3" customWidth="1"/>
    <col min="12322" max="12322" width="7.7109375" style="3" customWidth="1"/>
    <col min="12323" max="12323" width="4.42578125" style="3" customWidth="1"/>
    <col min="12324" max="12324" width="2.42578125" style="3" customWidth="1"/>
    <col min="12325" max="12325" width="5.42578125" style="3" customWidth="1"/>
    <col min="12326" max="12326" width="4" style="3" customWidth="1"/>
    <col min="12327" max="12327" width="0" style="3" hidden="1" customWidth="1"/>
    <col min="12328" max="12328" width="8" style="3" customWidth="1"/>
    <col min="12329" max="12329" width="12.5703125" style="3" customWidth="1"/>
    <col min="12330" max="12330" width="0" style="3" hidden="1" customWidth="1"/>
    <col min="12331" max="12331" width="5.140625" style="3" bestFit="1" customWidth="1"/>
    <col min="12332" max="12332" width="12.85546875" style="3" customWidth="1"/>
    <col min="12333" max="12333" width="13" style="3" bestFit="1" customWidth="1"/>
    <col min="12334" max="12334" width="10.140625" style="3" customWidth="1"/>
    <col min="12335" max="12335" width="13.140625" style="3" customWidth="1"/>
    <col min="12336" max="12336" width="13.7109375" style="3" customWidth="1"/>
    <col min="12337" max="12544" width="2.7109375" style="3"/>
    <col min="12545" max="12545" width="1.140625" style="3" customWidth="1"/>
    <col min="12546" max="12546" width="2.7109375" style="3"/>
    <col min="12547" max="12547" width="4.7109375" style="3" customWidth="1"/>
    <col min="12548" max="12548" width="7.5703125" style="3" customWidth="1"/>
    <col min="12549" max="12550" width="2.7109375" style="3"/>
    <col min="12551" max="12551" width="6.5703125" style="3" customWidth="1"/>
    <col min="12552" max="12552" width="2.7109375" style="3"/>
    <col min="12553" max="12553" width="4.85546875" style="3" customWidth="1"/>
    <col min="12554" max="12554" width="2.7109375" style="3"/>
    <col min="12555" max="12555" width="3.85546875" style="3" customWidth="1"/>
    <col min="12556" max="12556" width="7.7109375" style="3" customWidth="1"/>
    <col min="12557" max="12557" width="2.7109375" style="3"/>
    <col min="12558" max="12558" width="5" style="3" customWidth="1"/>
    <col min="12559" max="12560" width="2.7109375" style="3"/>
    <col min="12561" max="12561" width="4.42578125" style="3" customWidth="1"/>
    <col min="12562" max="12562" width="2.7109375" style="3"/>
    <col min="12563" max="12563" width="7.85546875" style="3" customWidth="1"/>
    <col min="12564" max="12564" width="5.28515625" style="3" customWidth="1"/>
    <col min="12565" max="12565" width="0.42578125" style="3" customWidth="1"/>
    <col min="12566" max="12566" width="2.7109375" style="3"/>
    <col min="12567" max="12567" width="3.5703125" style="3" customWidth="1"/>
    <col min="12568" max="12568" width="3.42578125" style="3" customWidth="1"/>
    <col min="12569" max="12569" width="2.28515625" style="3" customWidth="1"/>
    <col min="12570" max="12570" width="3.85546875" style="3" bestFit="1" customWidth="1"/>
    <col min="12571" max="12571" width="8.5703125" style="3" customWidth="1"/>
    <col min="12572" max="12573" width="2.7109375" style="3"/>
    <col min="12574" max="12574" width="4.140625" style="3" customWidth="1"/>
    <col min="12575" max="12575" width="2.7109375" style="3"/>
    <col min="12576" max="12576" width="4.5703125" style="3" customWidth="1"/>
    <col min="12577" max="12577" width="5.7109375" style="3" customWidth="1"/>
    <col min="12578" max="12578" width="7.7109375" style="3" customWidth="1"/>
    <col min="12579" max="12579" width="4.42578125" style="3" customWidth="1"/>
    <col min="12580" max="12580" width="2.42578125" style="3" customWidth="1"/>
    <col min="12581" max="12581" width="5.42578125" style="3" customWidth="1"/>
    <col min="12582" max="12582" width="4" style="3" customWidth="1"/>
    <col min="12583" max="12583" width="0" style="3" hidden="1" customWidth="1"/>
    <col min="12584" max="12584" width="8" style="3" customWidth="1"/>
    <col min="12585" max="12585" width="12.5703125" style="3" customWidth="1"/>
    <col min="12586" max="12586" width="0" style="3" hidden="1" customWidth="1"/>
    <col min="12587" max="12587" width="5.140625" style="3" bestFit="1" customWidth="1"/>
    <col min="12588" max="12588" width="12.85546875" style="3" customWidth="1"/>
    <col min="12589" max="12589" width="13" style="3" bestFit="1" customWidth="1"/>
    <col min="12590" max="12590" width="10.140625" style="3" customWidth="1"/>
    <col min="12591" max="12591" width="13.140625" style="3" customWidth="1"/>
    <col min="12592" max="12592" width="13.7109375" style="3" customWidth="1"/>
    <col min="12593" max="12800" width="2.7109375" style="3"/>
    <col min="12801" max="12801" width="1.140625" style="3" customWidth="1"/>
    <col min="12802" max="12802" width="2.7109375" style="3"/>
    <col min="12803" max="12803" width="4.7109375" style="3" customWidth="1"/>
    <col min="12804" max="12804" width="7.5703125" style="3" customWidth="1"/>
    <col min="12805" max="12806" width="2.7109375" style="3"/>
    <col min="12807" max="12807" width="6.5703125" style="3" customWidth="1"/>
    <col min="12808" max="12808" width="2.7109375" style="3"/>
    <col min="12809" max="12809" width="4.85546875" style="3" customWidth="1"/>
    <col min="12810" max="12810" width="2.7109375" style="3"/>
    <col min="12811" max="12811" width="3.85546875" style="3" customWidth="1"/>
    <col min="12812" max="12812" width="7.7109375" style="3" customWidth="1"/>
    <col min="12813" max="12813" width="2.7109375" style="3"/>
    <col min="12814" max="12814" width="5" style="3" customWidth="1"/>
    <col min="12815" max="12816" width="2.7109375" style="3"/>
    <col min="12817" max="12817" width="4.42578125" style="3" customWidth="1"/>
    <col min="12818" max="12818" width="2.7109375" style="3"/>
    <col min="12819" max="12819" width="7.85546875" style="3" customWidth="1"/>
    <col min="12820" max="12820" width="5.28515625" style="3" customWidth="1"/>
    <col min="12821" max="12821" width="0.42578125" style="3" customWidth="1"/>
    <col min="12822" max="12822" width="2.7109375" style="3"/>
    <col min="12823" max="12823" width="3.5703125" style="3" customWidth="1"/>
    <col min="12824" max="12824" width="3.42578125" style="3" customWidth="1"/>
    <col min="12825" max="12825" width="2.28515625" style="3" customWidth="1"/>
    <col min="12826" max="12826" width="3.85546875" style="3" bestFit="1" customWidth="1"/>
    <col min="12827" max="12827" width="8.5703125" style="3" customWidth="1"/>
    <col min="12828" max="12829" width="2.7109375" style="3"/>
    <col min="12830" max="12830" width="4.140625" style="3" customWidth="1"/>
    <col min="12831" max="12831" width="2.7109375" style="3"/>
    <col min="12832" max="12832" width="4.5703125" style="3" customWidth="1"/>
    <col min="12833" max="12833" width="5.7109375" style="3" customWidth="1"/>
    <col min="12834" max="12834" width="7.7109375" style="3" customWidth="1"/>
    <col min="12835" max="12835" width="4.42578125" style="3" customWidth="1"/>
    <col min="12836" max="12836" width="2.42578125" style="3" customWidth="1"/>
    <col min="12837" max="12837" width="5.42578125" style="3" customWidth="1"/>
    <col min="12838" max="12838" width="4" style="3" customWidth="1"/>
    <col min="12839" max="12839" width="0" style="3" hidden="1" customWidth="1"/>
    <col min="12840" max="12840" width="8" style="3" customWidth="1"/>
    <col min="12841" max="12841" width="12.5703125" style="3" customWidth="1"/>
    <col min="12842" max="12842" width="0" style="3" hidden="1" customWidth="1"/>
    <col min="12843" max="12843" width="5.140625" style="3" bestFit="1" customWidth="1"/>
    <col min="12844" max="12844" width="12.85546875" style="3" customWidth="1"/>
    <col min="12845" max="12845" width="13" style="3" bestFit="1" customWidth="1"/>
    <col min="12846" max="12846" width="10.140625" style="3" customWidth="1"/>
    <col min="12847" max="12847" width="13.140625" style="3" customWidth="1"/>
    <col min="12848" max="12848" width="13.7109375" style="3" customWidth="1"/>
    <col min="12849" max="13056" width="2.7109375" style="3"/>
    <col min="13057" max="13057" width="1.140625" style="3" customWidth="1"/>
    <col min="13058" max="13058" width="2.7109375" style="3"/>
    <col min="13059" max="13059" width="4.7109375" style="3" customWidth="1"/>
    <col min="13060" max="13060" width="7.5703125" style="3" customWidth="1"/>
    <col min="13061" max="13062" width="2.7109375" style="3"/>
    <col min="13063" max="13063" width="6.5703125" style="3" customWidth="1"/>
    <col min="13064" max="13064" width="2.7109375" style="3"/>
    <col min="13065" max="13065" width="4.85546875" style="3" customWidth="1"/>
    <col min="13066" max="13066" width="2.7109375" style="3"/>
    <col min="13067" max="13067" width="3.85546875" style="3" customWidth="1"/>
    <col min="13068" max="13068" width="7.7109375" style="3" customWidth="1"/>
    <col min="13069" max="13069" width="2.7109375" style="3"/>
    <col min="13070" max="13070" width="5" style="3" customWidth="1"/>
    <col min="13071" max="13072" width="2.7109375" style="3"/>
    <col min="13073" max="13073" width="4.42578125" style="3" customWidth="1"/>
    <col min="13074" max="13074" width="2.7109375" style="3"/>
    <col min="13075" max="13075" width="7.85546875" style="3" customWidth="1"/>
    <col min="13076" max="13076" width="5.28515625" style="3" customWidth="1"/>
    <col min="13077" max="13077" width="0.42578125" style="3" customWidth="1"/>
    <col min="13078" max="13078" width="2.7109375" style="3"/>
    <col min="13079" max="13079" width="3.5703125" style="3" customWidth="1"/>
    <col min="13080" max="13080" width="3.42578125" style="3" customWidth="1"/>
    <col min="13081" max="13081" width="2.28515625" style="3" customWidth="1"/>
    <col min="13082" max="13082" width="3.85546875" style="3" bestFit="1" customWidth="1"/>
    <col min="13083" max="13083" width="8.5703125" style="3" customWidth="1"/>
    <col min="13084" max="13085" width="2.7109375" style="3"/>
    <col min="13086" max="13086" width="4.140625" style="3" customWidth="1"/>
    <col min="13087" max="13087" width="2.7109375" style="3"/>
    <col min="13088" max="13088" width="4.5703125" style="3" customWidth="1"/>
    <col min="13089" max="13089" width="5.7109375" style="3" customWidth="1"/>
    <col min="13090" max="13090" width="7.7109375" style="3" customWidth="1"/>
    <col min="13091" max="13091" width="4.42578125" style="3" customWidth="1"/>
    <col min="13092" max="13092" width="2.42578125" style="3" customWidth="1"/>
    <col min="13093" max="13093" width="5.42578125" style="3" customWidth="1"/>
    <col min="13094" max="13094" width="4" style="3" customWidth="1"/>
    <col min="13095" max="13095" width="0" style="3" hidden="1" customWidth="1"/>
    <col min="13096" max="13096" width="8" style="3" customWidth="1"/>
    <col min="13097" max="13097" width="12.5703125" style="3" customWidth="1"/>
    <col min="13098" max="13098" width="0" style="3" hidden="1" customWidth="1"/>
    <col min="13099" max="13099" width="5.140625" style="3" bestFit="1" customWidth="1"/>
    <col min="13100" max="13100" width="12.85546875" style="3" customWidth="1"/>
    <col min="13101" max="13101" width="13" style="3" bestFit="1" customWidth="1"/>
    <col min="13102" max="13102" width="10.140625" style="3" customWidth="1"/>
    <col min="13103" max="13103" width="13.140625" style="3" customWidth="1"/>
    <col min="13104" max="13104" width="13.7109375" style="3" customWidth="1"/>
    <col min="13105" max="13312" width="2.7109375" style="3"/>
    <col min="13313" max="13313" width="1.140625" style="3" customWidth="1"/>
    <col min="13314" max="13314" width="2.7109375" style="3"/>
    <col min="13315" max="13315" width="4.7109375" style="3" customWidth="1"/>
    <col min="13316" max="13316" width="7.5703125" style="3" customWidth="1"/>
    <col min="13317" max="13318" width="2.7109375" style="3"/>
    <col min="13319" max="13319" width="6.5703125" style="3" customWidth="1"/>
    <col min="13320" max="13320" width="2.7109375" style="3"/>
    <col min="13321" max="13321" width="4.85546875" style="3" customWidth="1"/>
    <col min="13322" max="13322" width="2.7109375" style="3"/>
    <col min="13323" max="13323" width="3.85546875" style="3" customWidth="1"/>
    <col min="13324" max="13324" width="7.7109375" style="3" customWidth="1"/>
    <col min="13325" max="13325" width="2.7109375" style="3"/>
    <col min="13326" max="13326" width="5" style="3" customWidth="1"/>
    <col min="13327" max="13328" width="2.7109375" style="3"/>
    <col min="13329" max="13329" width="4.42578125" style="3" customWidth="1"/>
    <col min="13330" max="13330" width="2.7109375" style="3"/>
    <col min="13331" max="13331" width="7.85546875" style="3" customWidth="1"/>
    <col min="13332" max="13332" width="5.28515625" style="3" customWidth="1"/>
    <col min="13333" max="13333" width="0.42578125" style="3" customWidth="1"/>
    <col min="13334" max="13334" width="2.7109375" style="3"/>
    <col min="13335" max="13335" width="3.5703125" style="3" customWidth="1"/>
    <col min="13336" max="13336" width="3.42578125" style="3" customWidth="1"/>
    <col min="13337" max="13337" width="2.28515625" style="3" customWidth="1"/>
    <col min="13338" max="13338" width="3.85546875" style="3" bestFit="1" customWidth="1"/>
    <col min="13339" max="13339" width="8.5703125" style="3" customWidth="1"/>
    <col min="13340" max="13341" width="2.7109375" style="3"/>
    <col min="13342" max="13342" width="4.140625" style="3" customWidth="1"/>
    <col min="13343" max="13343" width="2.7109375" style="3"/>
    <col min="13344" max="13344" width="4.5703125" style="3" customWidth="1"/>
    <col min="13345" max="13345" width="5.7109375" style="3" customWidth="1"/>
    <col min="13346" max="13346" width="7.7109375" style="3" customWidth="1"/>
    <col min="13347" max="13347" width="4.42578125" style="3" customWidth="1"/>
    <col min="13348" max="13348" width="2.42578125" style="3" customWidth="1"/>
    <col min="13349" max="13349" width="5.42578125" style="3" customWidth="1"/>
    <col min="13350" max="13350" width="4" style="3" customWidth="1"/>
    <col min="13351" max="13351" width="0" style="3" hidden="1" customWidth="1"/>
    <col min="13352" max="13352" width="8" style="3" customWidth="1"/>
    <col min="13353" max="13353" width="12.5703125" style="3" customWidth="1"/>
    <col min="13354" max="13354" width="0" style="3" hidden="1" customWidth="1"/>
    <col min="13355" max="13355" width="5.140625" style="3" bestFit="1" customWidth="1"/>
    <col min="13356" max="13356" width="12.85546875" style="3" customWidth="1"/>
    <col min="13357" max="13357" width="13" style="3" bestFit="1" customWidth="1"/>
    <col min="13358" max="13358" width="10.140625" style="3" customWidth="1"/>
    <col min="13359" max="13359" width="13.140625" style="3" customWidth="1"/>
    <col min="13360" max="13360" width="13.7109375" style="3" customWidth="1"/>
    <col min="13361" max="13568" width="2.7109375" style="3"/>
    <col min="13569" max="13569" width="1.140625" style="3" customWidth="1"/>
    <col min="13570" max="13570" width="2.7109375" style="3"/>
    <col min="13571" max="13571" width="4.7109375" style="3" customWidth="1"/>
    <col min="13572" max="13572" width="7.5703125" style="3" customWidth="1"/>
    <col min="13573" max="13574" width="2.7109375" style="3"/>
    <col min="13575" max="13575" width="6.5703125" style="3" customWidth="1"/>
    <col min="13576" max="13576" width="2.7109375" style="3"/>
    <col min="13577" max="13577" width="4.85546875" style="3" customWidth="1"/>
    <col min="13578" max="13578" width="2.7109375" style="3"/>
    <col min="13579" max="13579" width="3.85546875" style="3" customWidth="1"/>
    <col min="13580" max="13580" width="7.7109375" style="3" customWidth="1"/>
    <col min="13581" max="13581" width="2.7109375" style="3"/>
    <col min="13582" max="13582" width="5" style="3" customWidth="1"/>
    <col min="13583" max="13584" width="2.7109375" style="3"/>
    <col min="13585" max="13585" width="4.42578125" style="3" customWidth="1"/>
    <col min="13586" max="13586" width="2.7109375" style="3"/>
    <col min="13587" max="13587" width="7.85546875" style="3" customWidth="1"/>
    <col min="13588" max="13588" width="5.28515625" style="3" customWidth="1"/>
    <col min="13589" max="13589" width="0.42578125" style="3" customWidth="1"/>
    <col min="13590" max="13590" width="2.7109375" style="3"/>
    <col min="13591" max="13591" width="3.5703125" style="3" customWidth="1"/>
    <col min="13592" max="13592" width="3.42578125" style="3" customWidth="1"/>
    <col min="13593" max="13593" width="2.28515625" style="3" customWidth="1"/>
    <col min="13594" max="13594" width="3.85546875" style="3" bestFit="1" customWidth="1"/>
    <col min="13595" max="13595" width="8.5703125" style="3" customWidth="1"/>
    <col min="13596" max="13597" width="2.7109375" style="3"/>
    <col min="13598" max="13598" width="4.140625" style="3" customWidth="1"/>
    <col min="13599" max="13599" width="2.7109375" style="3"/>
    <col min="13600" max="13600" width="4.5703125" style="3" customWidth="1"/>
    <col min="13601" max="13601" width="5.7109375" style="3" customWidth="1"/>
    <col min="13602" max="13602" width="7.7109375" style="3" customWidth="1"/>
    <col min="13603" max="13603" width="4.42578125" style="3" customWidth="1"/>
    <col min="13604" max="13604" width="2.42578125" style="3" customWidth="1"/>
    <col min="13605" max="13605" width="5.42578125" style="3" customWidth="1"/>
    <col min="13606" max="13606" width="4" style="3" customWidth="1"/>
    <col min="13607" max="13607" width="0" style="3" hidden="1" customWidth="1"/>
    <col min="13608" max="13608" width="8" style="3" customWidth="1"/>
    <col min="13609" max="13609" width="12.5703125" style="3" customWidth="1"/>
    <col min="13610" max="13610" width="0" style="3" hidden="1" customWidth="1"/>
    <col min="13611" max="13611" width="5.140625" style="3" bestFit="1" customWidth="1"/>
    <col min="13612" max="13612" width="12.85546875" style="3" customWidth="1"/>
    <col min="13613" max="13613" width="13" style="3" bestFit="1" customWidth="1"/>
    <col min="13614" max="13614" width="10.140625" style="3" customWidth="1"/>
    <col min="13615" max="13615" width="13.140625" style="3" customWidth="1"/>
    <col min="13616" max="13616" width="13.7109375" style="3" customWidth="1"/>
    <col min="13617" max="13824" width="2.7109375" style="3"/>
    <col min="13825" max="13825" width="1.140625" style="3" customWidth="1"/>
    <col min="13826" max="13826" width="2.7109375" style="3"/>
    <col min="13827" max="13827" width="4.7109375" style="3" customWidth="1"/>
    <col min="13828" max="13828" width="7.5703125" style="3" customWidth="1"/>
    <col min="13829" max="13830" width="2.7109375" style="3"/>
    <col min="13831" max="13831" width="6.5703125" style="3" customWidth="1"/>
    <col min="13832" max="13832" width="2.7109375" style="3"/>
    <col min="13833" max="13833" width="4.85546875" style="3" customWidth="1"/>
    <col min="13834" max="13834" width="2.7109375" style="3"/>
    <col min="13835" max="13835" width="3.85546875" style="3" customWidth="1"/>
    <col min="13836" max="13836" width="7.7109375" style="3" customWidth="1"/>
    <col min="13837" max="13837" width="2.7109375" style="3"/>
    <col min="13838" max="13838" width="5" style="3" customWidth="1"/>
    <col min="13839" max="13840" width="2.7109375" style="3"/>
    <col min="13841" max="13841" width="4.42578125" style="3" customWidth="1"/>
    <col min="13842" max="13842" width="2.7109375" style="3"/>
    <col min="13843" max="13843" width="7.85546875" style="3" customWidth="1"/>
    <col min="13844" max="13844" width="5.28515625" style="3" customWidth="1"/>
    <col min="13845" max="13845" width="0.42578125" style="3" customWidth="1"/>
    <col min="13846" max="13846" width="2.7109375" style="3"/>
    <col min="13847" max="13847" width="3.5703125" style="3" customWidth="1"/>
    <col min="13848" max="13848" width="3.42578125" style="3" customWidth="1"/>
    <col min="13849" max="13849" width="2.28515625" style="3" customWidth="1"/>
    <col min="13850" max="13850" width="3.85546875" style="3" bestFit="1" customWidth="1"/>
    <col min="13851" max="13851" width="8.5703125" style="3" customWidth="1"/>
    <col min="13852" max="13853" width="2.7109375" style="3"/>
    <col min="13854" max="13854" width="4.140625" style="3" customWidth="1"/>
    <col min="13855" max="13855" width="2.7109375" style="3"/>
    <col min="13856" max="13856" width="4.5703125" style="3" customWidth="1"/>
    <col min="13857" max="13857" width="5.7109375" style="3" customWidth="1"/>
    <col min="13858" max="13858" width="7.7109375" style="3" customWidth="1"/>
    <col min="13859" max="13859" width="4.42578125" style="3" customWidth="1"/>
    <col min="13860" max="13860" width="2.42578125" style="3" customWidth="1"/>
    <col min="13861" max="13861" width="5.42578125" style="3" customWidth="1"/>
    <col min="13862" max="13862" width="4" style="3" customWidth="1"/>
    <col min="13863" max="13863" width="0" style="3" hidden="1" customWidth="1"/>
    <col min="13864" max="13864" width="8" style="3" customWidth="1"/>
    <col min="13865" max="13865" width="12.5703125" style="3" customWidth="1"/>
    <col min="13866" max="13866" width="0" style="3" hidden="1" customWidth="1"/>
    <col min="13867" max="13867" width="5.140625" style="3" bestFit="1" customWidth="1"/>
    <col min="13868" max="13868" width="12.85546875" style="3" customWidth="1"/>
    <col min="13869" max="13869" width="13" style="3" bestFit="1" customWidth="1"/>
    <col min="13870" max="13870" width="10.140625" style="3" customWidth="1"/>
    <col min="13871" max="13871" width="13.140625" style="3" customWidth="1"/>
    <col min="13872" max="13872" width="13.7109375" style="3" customWidth="1"/>
    <col min="13873" max="14080" width="2.7109375" style="3"/>
    <col min="14081" max="14081" width="1.140625" style="3" customWidth="1"/>
    <col min="14082" max="14082" width="2.7109375" style="3"/>
    <col min="14083" max="14083" width="4.7109375" style="3" customWidth="1"/>
    <col min="14084" max="14084" width="7.5703125" style="3" customWidth="1"/>
    <col min="14085" max="14086" width="2.7109375" style="3"/>
    <col min="14087" max="14087" width="6.5703125" style="3" customWidth="1"/>
    <col min="14088" max="14088" width="2.7109375" style="3"/>
    <col min="14089" max="14089" width="4.85546875" style="3" customWidth="1"/>
    <col min="14090" max="14090" width="2.7109375" style="3"/>
    <col min="14091" max="14091" width="3.85546875" style="3" customWidth="1"/>
    <col min="14092" max="14092" width="7.7109375" style="3" customWidth="1"/>
    <col min="14093" max="14093" width="2.7109375" style="3"/>
    <col min="14094" max="14094" width="5" style="3" customWidth="1"/>
    <col min="14095" max="14096" width="2.7109375" style="3"/>
    <col min="14097" max="14097" width="4.42578125" style="3" customWidth="1"/>
    <col min="14098" max="14098" width="2.7109375" style="3"/>
    <col min="14099" max="14099" width="7.85546875" style="3" customWidth="1"/>
    <col min="14100" max="14100" width="5.28515625" style="3" customWidth="1"/>
    <col min="14101" max="14101" width="0.42578125" style="3" customWidth="1"/>
    <col min="14102" max="14102" width="2.7109375" style="3"/>
    <col min="14103" max="14103" width="3.5703125" style="3" customWidth="1"/>
    <col min="14104" max="14104" width="3.42578125" style="3" customWidth="1"/>
    <col min="14105" max="14105" width="2.28515625" style="3" customWidth="1"/>
    <col min="14106" max="14106" width="3.85546875" style="3" bestFit="1" customWidth="1"/>
    <col min="14107" max="14107" width="8.5703125" style="3" customWidth="1"/>
    <col min="14108" max="14109" width="2.7109375" style="3"/>
    <col min="14110" max="14110" width="4.140625" style="3" customWidth="1"/>
    <col min="14111" max="14111" width="2.7109375" style="3"/>
    <col min="14112" max="14112" width="4.5703125" style="3" customWidth="1"/>
    <col min="14113" max="14113" width="5.7109375" style="3" customWidth="1"/>
    <col min="14114" max="14114" width="7.7109375" style="3" customWidth="1"/>
    <col min="14115" max="14115" width="4.42578125" style="3" customWidth="1"/>
    <col min="14116" max="14116" width="2.42578125" style="3" customWidth="1"/>
    <col min="14117" max="14117" width="5.42578125" style="3" customWidth="1"/>
    <col min="14118" max="14118" width="4" style="3" customWidth="1"/>
    <col min="14119" max="14119" width="0" style="3" hidden="1" customWidth="1"/>
    <col min="14120" max="14120" width="8" style="3" customWidth="1"/>
    <col min="14121" max="14121" width="12.5703125" style="3" customWidth="1"/>
    <col min="14122" max="14122" width="0" style="3" hidden="1" customWidth="1"/>
    <col min="14123" max="14123" width="5.140625" style="3" bestFit="1" customWidth="1"/>
    <col min="14124" max="14124" width="12.85546875" style="3" customWidth="1"/>
    <col min="14125" max="14125" width="13" style="3" bestFit="1" customWidth="1"/>
    <col min="14126" max="14126" width="10.140625" style="3" customWidth="1"/>
    <col min="14127" max="14127" width="13.140625" style="3" customWidth="1"/>
    <col min="14128" max="14128" width="13.7109375" style="3" customWidth="1"/>
    <col min="14129" max="14336" width="2.7109375" style="3"/>
    <col min="14337" max="14337" width="1.140625" style="3" customWidth="1"/>
    <col min="14338" max="14338" width="2.7109375" style="3"/>
    <col min="14339" max="14339" width="4.7109375" style="3" customWidth="1"/>
    <col min="14340" max="14340" width="7.5703125" style="3" customWidth="1"/>
    <col min="14341" max="14342" width="2.7109375" style="3"/>
    <col min="14343" max="14343" width="6.5703125" style="3" customWidth="1"/>
    <col min="14344" max="14344" width="2.7109375" style="3"/>
    <col min="14345" max="14345" width="4.85546875" style="3" customWidth="1"/>
    <col min="14346" max="14346" width="2.7109375" style="3"/>
    <col min="14347" max="14347" width="3.85546875" style="3" customWidth="1"/>
    <col min="14348" max="14348" width="7.7109375" style="3" customWidth="1"/>
    <col min="14349" max="14349" width="2.7109375" style="3"/>
    <col min="14350" max="14350" width="5" style="3" customWidth="1"/>
    <col min="14351" max="14352" width="2.7109375" style="3"/>
    <col min="14353" max="14353" width="4.42578125" style="3" customWidth="1"/>
    <col min="14354" max="14354" width="2.7109375" style="3"/>
    <col min="14355" max="14355" width="7.85546875" style="3" customWidth="1"/>
    <col min="14356" max="14356" width="5.28515625" style="3" customWidth="1"/>
    <col min="14357" max="14357" width="0.42578125" style="3" customWidth="1"/>
    <col min="14358" max="14358" width="2.7109375" style="3"/>
    <col min="14359" max="14359" width="3.5703125" style="3" customWidth="1"/>
    <col min="14360" max="14360" width="3.42578125" style="3" customWidth="1"/>
    <col min="14361" max="14361" width="2.28515625" style="3" customWidth="1"/>
    <col min="14362" max="14362" width="3.85546875" style="3" bestFit="1" customWidth="1"/>
    <col min="14363" max="14363" width="8.5703125" style="3" customWidth="1"/>
    <col min="14364" max="14365" width="2.7109375" style="3"/>
    <col min="14366" max="14366" width="4.140625" style="3" customWidth="1"/>
    <col min="14367" max="14367" width="2.7109375" style="3"/>
    <col min="14368" max="14368" width="4.5703125" style="3" customWidth="1"/>
    <col min="14369" max="14369" width="5.7109375" style="3" customWidth="1"/>
    <col min="14370" max="14370" width="7.7109375" style="3" customWidth="1"/>
    <col min="14371" max="14371" width="4.42578125" style="3" customWidth="1"/>
    <col min="14372" max="14372" width="2.42578125" style="3" customWidth="1"/>
    <col min="14373" max="14373" width="5.42578125" style="3" customWidth="1"/>
    <col min="14374" max="14374" width="4" style="3" customWidth="1"/>
    <col min="14375" max="14375" width="0" style="3" hidden="1" customWidth="1"/>
    <col min="14376" max="14376" width="8" style="3" customWidth="1"/>
    <col min="14377" max="14377" width="12.5703125" style="3" customWidth="1"/>
    <col min="14378" max="14378" width="0" style="3" hidden="1" customWidth="1"/>
    <col min="14379" max="14379" width="5.140625" style="3" bestFit="1" customWidth="1"/>
    <col min="14380" max="14380" width="12.85546875" style="3" customWidth="1"/>
    <col min="14381" max="14381" width="13" style="3" bestFit="1" customWidth="1"/>
    <col min="14382" max="14382" width="10.140625" style="3" customWidth="1"/>
    <col min="14383" max="14383" width="13.140625" style="3" customWidth="1"/>
    <col min="14384" max="14384" width="13.7109375" style="3" customWidth="1"/>
    <col min="14385" max="14592" width="2.7109375" style="3"/>
    <col min="14593" max="14593" width="1.140625" style="3" customWidth="1"/>
    <col min="14594" max="14594" width="2.7109375" style="3"/>
    <col min="14595" max="14595" width="4.7109375" style="3" customWidth="1"/>
    <col min="14596" max="14596" width="7.5703125" style="3" customWidth="1"/>
    <col min="14597" max="14598" width="2.7109375" style="3"/>
    <col min="14599" max="14599" width="6.5703125" style="3" customWidth="1"/>
    <col min="14600" max="14600" width="2.7109375" style="3"/>
    <col min="14601" max="14601" width="4.85546875" style="3" customWidth="1"/>
    <col min="14602" max="14602" width="2.7109375" style="3"/>
    <col min="14603" max="14603" width="3.85546875" style="3" customWidth="1"/>
    <col min="14604" max="14604" width="7.7109375" style="3" customWidth="1"/>
    <col min="14605" max="14605" width="2.7109375" style="3"/>
    <col min="14606" max="14606" width="5" style="3" customWidth="1"/>
    <col min="14607" max="14608" width="2.7109375" style="3"/>
    <col min="14609" max="14609" width="4.42578125" style="3" customWidth="1"/>
    <col min="14610" max="14610" width="2.7109375" style="3"/>
    <col min="14611" max="14611" width="7.85546875" style="3" customWidth="1"/>
    <col min="14612" max="14612" width="5.28515625" style="3" customWidth="1"/>
    <col min="14613" max="14613" width="0.42578125" style="3" customWidth="1"/>
    <col min="14614" max="14614" width="2.7109375" style="3"/>
    <col min="14615" max="14615" width="3.5703125" style="3" customWidth="1"/>
    <col min="14616" max="14616" width="3.42578125" style="3" customWidth="1"/>
    <col min="14617" max="14617" width="2.28515625" style="3" customWidth="1"/>
    <col min="14618" max="14618" width="3.85546875" style="3" bestFit="1" customWidth="1"/>
    <col min="14619" max="14619" width="8.5703125" style="3" customWidth="1"/>
    <col min="14620" max="14621" width="2.7109375" style="3"/>
    <col min="14622" max="14622" width="4.140625" style="3" customWidth="1"/>
    <col min="14623" max="14623" width="2.7109375" style="3"/>
    <col min="14624" max="14624" width="4.5703125" style="3" customWidth="1"/>
    <col min="14625" max="14625" width="5.7109375" style="3" customWidth="1"/>
    <col min="14626" max="14626" width="7.7109375" style="3" customWidth="1"/>
    <col min="14627" max="14627" width="4.42578125" style="3" customWidth="1"/>
    <col min="14628" max="14628" width="2.42578125" style="3" customWidth="1"/>
    <col min="14629" max="14629" width="5.42578125" style="3" customWidth="1"/>
    <col min="14630" max="14630" width="4" style="3" customWidth="1"/>
    <col min="14631" max="14631" width="0" style="3" hidden="1" customWidth="1"/>
    <col min="14632" max="14632" width="8" style="3" customWidth="1"/>
    <col min="14633" max="14633" width="12.5703125" style="3" customWidth="1"/>
    <col min="14634" max="14634" width="0" style="3" hidden="1" customWidth="1"/>
    <col min="14635" max="14635" width="5.140625" style="3" bestFit="1" customWidth="1"/>
    <col min="14636" max="14636" width="12.85546875" style="3" customWidth="1"/>
    <col min="14637" max="14637" width="13" style="3" bestFit="1" customWidth="1"/>
    <col min="14638" max="14638" width="10.140625" style="3" customWidth="1"/>
    <col min="14639" max="14639" width="13.140625" style="3" customWidth="1"/>
    <col min="14640" max="14640" width="13.7109375" style="3" customWidth="1"/>
    <col min="14641" max="14848" width="2.7109375" style="3"/>
    <col min="14849" max="14849" width="1.140625" style="3" customWidth="1"/>
    <col min="14850" max="14850" width="2.7109375" style="3"/>
    <col min="14851" max="14851" width="4.7109375" style="3" customWidth="1"/>
    <col min="14852" max="14852" width="7.5703125" style="3" customWidth="1"/>
    <col min="14853" max="14854" width="2.7109375" style="3"/>
    <col min="14855" max="14855" width="6.5703125" style="3" customWidth="1"/>
    <col min="14856" max="14856" width="2.7109375" style="3"/>
    <col min="14857" max="14857" width="4.85546875" style="3" customWidth="1"/>
    <col min="14858" max="14858" width="2.7109375" style="3"/>
    <col min="14859" max="14859" width="3.85546875" style="3" customWidth="1"/>
    <col min="14860" max="14860" width="7.7109375" style="3" customWidth="1"/>
    <col min="14861" max="14861" width="2.7109375" style="3"/>
    <col min="14862" max="14862" width="5" style="3" customWidth="1"/>
    <col min="14863" max="14864" width="2.7109375" style="3"/>
    <col min="14865" max="14865" width="4.42578125" style="3" customWidth="1"/>
    <col min="14866" max="14866" width="2.7109375" style="3"/>
    <col min="14867" max="14867" width="7.85546875" style="3" customWidth="1"/>
    <col min="14868" max="14868" width="5.28515625" style="3" customWidth="1"/>
    <col min="14869" max="14869" width="0.42578125" style="3" customWidth="1"/>
    <col min="14870" max="14870" width="2.7109375" style="3"/>
    <col min="14871" max="14871" width="3.5703125" style="3" customWidth="1"/>
    <col min="14872" max="14872" width="3.42578125" style="3" customWidth="1"/>
    <col min="14873" max="14873" width="2.28515625" style="3" customWidth="1"/>
    <col min="14874" max="14874" width="3.85546875" style="3" bestFit="1" customWidth="1"/>
    <col min="14875" max="14875" width="8.5703125" style="3" customWidth="1"/>
    <col min="14876" max="14877" width="2.7109375" style="3"/>
    <col min="14878" max="14878" width="4.140625" style="3" customWidth="1"/>
    <col min="14879" max="14879" width="2.7109375" style="3"/>
    <col min="14880" max="14880" width="4.5703125" style="3" customWidth="1"/>
    <col min="14881" max="14881" width="5.7109375" style="3" customWidth="1"/>
    <col min="14882" max="14882" width="7.7109375" style="3" customWidth="1"/>
    <col min="14883" max="14883" width="4.42578125" style="3" customWidth="1"/>
    <col min="14884" max="14884" width="2.42578125" style="3" customWidth="1"/>
    <col min="14885" max="14885" width="5.42578125" style="3" customWidth="1"/>
    <col min="14886" max="14886" width="4" style="3" customWidth="1"/>
    <col min="14887" max="14887" width="0" style="3" hidden="1" customWidth="1"/>
    <col min="14888" max="14888" width="8" style="3" customWidth="1"/>
    <col min="14889" max="14889" width="12.5703125" style="3" customWidth="1"/>
    <col min="14890" max="14890" width="0" style="3" hidden="1" customWidth="1"/>
    <col min="14891" max="14891" width="5.140625" style="3" bestFit="1" customWidth="1"/>
    <col min="14892" max="14892" width="12.85546875" style="3" customWidth="1"/>
    <col min="14893" max="14893" width="13" style="3" bestFit="1" customWidth="1"/>
    <col min="14894" max="14894" width="10.140625" style="3" customWidth="1"/>
    <col min="14895" max="14895" width="13.140625" style="3" customWidth="1"/>
    <col min="14896" max="14896" width="13.7109375" style="3" customWidth="1"/>
    <col min="14897" max="15104" width="2.7109375" style="3"/>
    <col min="15105" max="15105" width="1.140625" style="3" customWidth="1"/>
    <col min="15106" max="15106" width="2.7109375" style="3"/>
    <col min="15107" max="15107" width="4.7109375" style="3" customWidth="1"/>
    <col min="15108" max="15108" width="7.5703125" style="3" customWidth="1"/>
    <col min="15109" max="15110" width="2.7109375" style="3"/>
    <col min="15111" max="15111" width="6.5703125" style="3" customWidth="1"/>
    <col min="15112" max="15112" width="2.7109375" style="3"/>
    <col min="15113" max="15113" width="4.85546875" style="3" customWidth="1"/>
    <col min="15114" max="15114" width="2.7109375" style="3"/>
    <col min="15115" max="15115" width="3.85546875" style="3" customWidth="1"/>
    <col min="15116" max="15116" width="7.7109375" style="3" customWidth="1"/>
    <col min="15117" max="15117" width="2.7109375" style="3"/>
    <col min="15118" max="15118" width="5" style="3" customWidth="1"/>
    <col min="15119" max="15120" width="2.7109375" style="3"/>
    <col min="15121" max="15121" width="4.42578125" style="3" customWidth="1"/>
    <col min="15122" max="15122" width="2.7109375" style="3"/>
    <col min="15123" max="15123" width="7.85546875" style="3" customWidth="1"/>
    <col min="15124" max="15124" width="5.28515625" style="3" customWidth="1"/>
    <col min="15125" max="15125" width="0.42578125" style="3" customWidth="1"/>
    <col min="15126" max="15126" width="2.7109375" style="3"/>
    <col min="15127" max="15127" width="3.5703125" style="3" customWidth="1"/>
    <col min="15128" max="15128" width="3.42578125" style="3" customWidth="1"/>
    <col min="15129" max="15129" width="2.28515625" style="3" customWidth="1"/>
    <col min="15130" max="15130" width="3.85546875" style="3" bestFit="1" customWidth="1"/>
    <col min="15131" max="15131" width="8.5703125" style="3" customWidth="1"/>
    <col min="15132" max="15133" width="2.7109375" style="3"/>
    <col min="15134" max="15134" width="4.140625" style="3" customWidth="1"/>
    <col min="15135" max="15135" width="2.7109375" style="3"/>
    <col min="15136" max="15136" width="4.5703125" style="3" customWidth="1"/>
    <col min="15137" max="15137" width="5.7109375" style="3" customWidth="1"/>
    <col min="15138" max="15138" width="7.7109375" style="3" customWidth="1"/>
    <col min="15139" max="15139" width="4.42578125" style="3" customWidth="1"/>
    <col min="15140" max="15140" width="2.42578125" style="3" customWidth="1"/>
    <col min="15141" max="15141" width="5.42578125" style="3" customWidth="1"/>
    <col min="15142" max="15142" width="4" style="3" customWidth="1"/>
    <col min="15143" max="15143" width="0" style="3" hidden="1" customWidth="1"/>
    <col min="15144" max="15144" width="8" style="3" customWidth="1"/>
    <col min="15145" max="15145" width="12.5703125" style="3" customWidth="1"/>
    <col min="15146" max="15146" width="0" style="3" hidden="1" customWidth="1"/>
    <col min="15147" max="15147" width="5.140625" style="3" bestFit="1" customWidth="1"/>
    <col min="15148" max="15148" width="12.85546875" style="3" customWidth="1"/>
    <col min="15149" max="15149" width="13" style="3" bestFit="1" customWidth="1"/>
    <col min="15150" max="15150" width="10.140625" style="3" customWidth="1"/>
    <col min="15151" max="15151" width="13.140625" style="3" customWidth="1"/>
    <col min="15152" max="15152" width="13.7109375" style="3" customWidth="1"/>
    <col min="15153" max="15360" width="2.7109375" style="3"/>
    <col min="15361" max="15361" width="1.140625" style="3" customWidth="1"/>
    <col min="15362" max="15362" width="2.7109375" style="3"/>
    <col min="15363" max="15363" width="4.7109375" style="3" customWidth="1"/>
    <col min="15364" max="15364" width="7.5703125" style="3" customWidth="1"/>
    <col min="15365" max="15366" width="2.7109375" style="3"/>
    <col min="15367" max="15367" width="6.5703125" style="3" customWidth="1"/>
    <col min="15368" max="15368" width="2.7109375" style="3"/>
    <col min="15369" max="15369" width="4.85546875" style="3" customWidth="1"/>
    <col min="15370" max="15370" width="2.7109375" style="3"/>
    <col min="15371" max="15371" width="3.85546875" style="3" customWidth="1"/>
    <col min="15372" max="15372" width="7.7109375" style="3" customWidth="1"/>
    <col min="15373" max="15373" width="2.7109375" style="3"/>
    <col min="15374" max="15374" width="5" style="3" customWidth="1"/>
    <col min="15375" max="15376" width="2.7109375" style="3"/>
    <col min="15377" max="15377" width="4.42578125" style="3" customWidth="1"/>
    <col min="15378" max="15378" width="2.7109375" style="3"/>
    <col min="15379" max="15379" width="7.85546875" style="3" customWidth="1"/>
    <col min="15380" max="15380" width="5.28515625" style="3" customWidth="1"/>
    <col min="15381" max="15381" width="0.42578125" style="3" customWidth="1"/>
    <col min="15382" max="15382" width="2.7109375" style="3"/>
    <col min="15383" max="15383" width="3.5703125" style="3" customWidth="1"/>
    <col min="15384" max="15384" width="3.42578125" style="3" customWidth="1"/>
    <col min="15385" max="15385" width="2.28515625" style="3" customWidth="1"/>
    <col min="15386" max="15386" width="3.85546875" style="3" bestFit="1" customWidth="1"/>
    <col min="15387" max="15387" width="8.5703125" style="3" customWidth="1"/>
    <col min="15388" max="15389" width="2.7109375" style="3"/>
    <col min="15390" max="15390" width="4.140625" style="3" customWidth="1"/>
    <col min="15391" max="15391" width="2.7109375" style="3"/>
    <col min="15392" max="15392" width="4.5703125" style="3" customWidth="1"/>
    <col min="15393" max="15393" width="5.7109375" style="3" customWidth="1"/>
    <col min="15394" max="15394" width="7.7109375" style="3" customWidth="1"/>
    <col min="15395" max="15395" width="4.42578125" style="3" customWidth="1"/>
    <col min="15396" max="15396" width="2.42578125" style="3" customWidth="1"/>
    <col min="15397" max="15397" width="5.42578125" style="3" customWidth="1"/>
    <col min="15398" max="15398" width="4" style="3" customWidth="1"/>
    <col min="15399" max="15399" width="0" style="3" hidden="1" customWidth="1"/>
    <col min="15400" max="15400" width="8" style="3" customWidth="1"/>
    <col min="15401" max="15401" width="12.5703125" style="3" customWidth="1"/>
    <col min="15402" max="15402" width="0" style="3" hidden="1" customWidth="1"/>
    <col min="15403" max="15403" width="5.140625" style="3" bestFit="1" customWidth="1"/>
    <col min="15404" max="15404" width="12.85546875" style="3" customWidth="1"/>
    <col min="15405" max="15405" width="13" style="3" bestFit="1" customWidth="1"/>
    <col min="15406" max="15406" width="10.140625" style="3" customWidth="1"/>
    <col min="15407" max="15407" width="13.140625" style="3" customWidth="1"/>
    <col min="15408" max="15408" width="13.7109375" style="3" customWidth="1"/>
    <col min="15409" max="15616" width="2.7109375" style="3"/>
    <col min="15617" max="15617" width="1.140625" style="3" customWidth="1"/>
    <col min="15618" max="15618" width="2.7109375" style="3"/>
    <col min="15619" max="15619" width="4.7109375" style="3" customWidth="1"/>
    <col min="15620" max="15620" width="7.5703125" style="3" customWidth="1"/>
    <col min="15621" max="15622" width="2.7109375" style="3"/>
    <col min="15623" max="15623" width="6.5703125" style="3" customWidth="1"/>
    <col min="15624" max="15624" width="2.7109375" style="3"/>
    <col min="15625" max="15625" width="4.85546875" style="3" customWidth="1"/>
    <col min="15626" max="15626" width="2.7109375" style="3"/>
    <col min="15627" max="15627" width="3.85546875" style="3" customWidth="1"/>
    <col min="15628" max="15628" width="7.7109375" style="3" customWidth="1"/>
    <col min="15629" max="15629" width="2.7109375" style="3"/>
    <col min="15630" max="15630" width="5" style="3" customWidth="1"/>
    <col min="15631" max="15632" width="2.7109375" style="3"/>
    <col min="15633" max="15633" width="4.42578125" style="3" customWidth="1"/>
    <col min="15634" max="15634" width="2.7109375" style="3"/>
    <col min="15635" max="15635" width="7.85546875" style="3" customWidth="1"/>
    <col min="15636" max="15636" width="5.28515625" style="3" customWidth="1"/>
    <col min="15637" max="15637" width="0.42578125" style="3" customWidth="1"/>
    <col min="15638" max="15638" width="2.7109375" style="3"/>
    <col min="15639" max="15639" width="3.5703125" style="3" customWidth="1"/>
    <col min="15640" max="15640" width="3.42578125" style="3" customWidth="1"/>
    <col min="15641" max="15641" width="2.28515625" style="3" customWidth="1"/>
    <col min="15642" max="15642" width="3.85546875" style="3" bestFit="1" customWidth="1"/>
    <col min="15643" max="15643" width="8.5703125" style="3" customWidth="1"/>
    <col min="15644" max="15645" width="2.7109375" style="3"/>
    <col min="15646" max="15646" width="4.140625" style="3" customWidth="1"/>
    <col min="15647" max="15647" width="2.7109375" style="3"/>
    <col min="15648" max="15648" width="4.5703125" style="3" customWidth="1"/>
    <col min="15649" max="15649" width="5.7109375" style="3" customWidth="1"/>
    <col min="15650" max="15650" width="7.7109375" style="3" customWidth="1"/>
    <col min="15651" max="15651" width="4.42578125" style="3" customWidth="1"/>
    <col min="15652" max="15652" width="2.42578125" style="3" customWidth="1"/>
    <col min="15653" max="15653" width="5.42578125" style="3" customWidth="1"/>
    <col min="15654" max="15654" width="4" style="3" customWidth="1"/>
    <col min="15655" max="15655" width="0" style="3" hidden="1" customWidth="1"/>
    <col min="15656" max="15656" width="8" style="3" customWidth="1"/>
    <col min="15657" max="15657" width="12.5703125" style="3" customWidth="1"/>
    <col min="15658" max="15658" width="0" style="3" hidden="1" customWidth="1"/>
    <col min="15659" max="15659" width="5.140625" style="3" bestFit="1" customWidth="1"/>
    <col min="15660" max="15660" width="12.85546875" style="3" customWidth="1"/>
    <col min="15661" max="15661" width="13" style="3" bestFit="1" customWidth="1"/>
    <col min="15662" max="15662" width="10.140625" style="3" customWidth="1"/>
    <col min="15663" max="15663" width="13.140625" style="3" customWidth="1"/>
    <col min="15664" max="15664" width="13.7109375" style="3" customWidth="1"/>
    <col min="15665" max="15872" width="2.7109375" style="3"/>
    <col min="15873" max="15873" width="1.140625" style="3" customWidth="1"/>
    <col min="15874" max="15874" width="2.7109375" style="3"/>
    <col min="15875" max="15875" width="4.7109375" style="3" customWidth="1"/>
    <col min="15876" max="15876" width="7.5703125" style="3" customWidth="1"/>
    <col min="15877" max="15878" width="2.7109375" style="3"/>
    <col min="15879" max="15879" width="6.5703125" style="3" customWidth="1"/>
    <col min="15880" max="15880" width="2.7109375" style="3"/>
    <col min="15881" max="15881" width="4.85546875" style="3" customWidth="1"/>
    <col min="15882" max="15882" width="2.7109375" style="3"/>
    <col min="15883" max="15883" width="3.85546875" style="3" customWidth="1"/>
    <col min="15884" max="15884" width="7.7109375" style="3" customWidth="1"/>
    <col min="15885" max="15885" width="2.7109375" style="3"/>
    <col min="15886" max="15886" width="5" style="3" customWidth="1"/>
    <col min="15887" max="15888" width="2.7109375" style="3"/>
    <col min="15889" max="15889" width="4.42578125" style="3" customWidth="1"/>
    <col min="15890" max="15890" width="2.7109375" style="3"/>
    <col min="15891" max="15891" width="7.85546875" style="3" customWidth="1"/>
    <col min="15892" max="15892" width="5.28515625" style="3" customWidth="1"/>
    <col min="15893" max="15893" width="0.42578125" style="3" customWidth="1"/>
    <col min="15894" max="15894" width="2.7109375" style="3"/>
    <col min="15895" max="15895" width="3.5703125" style="3" customWidth="1"/>
    <col min="15896" max="15896" width="3.42578125" style="3" customWidth="1"/>
    <col min="15897" max="15897" width="2.28515625" style="3" customWidth="1"/>
    <col min="15898" max="15898" width="3.85546875" style="3" bestFit="1" customWidth="1"/>
    <col min="15899" max="15899" width="8.5703125" style="3" customWidth="1"/>
    <col min="15900" max="15901" width="2.7109375" style="3"/>
    <col min="15902" max="15902" width="4.140625" style="3" customWidth="1"/>
    <col min="15903" max="15903" width="2.7109375" style="3"/>
    <col min="15904" max="15904" width="4.5703125" style="3" customWidth="1"/>
    <col min="15905" max="15905" width="5.7109375" style="3" customWidth="1"/>
    <col min="15906" max="15906" width="7.7109375" style="3" customWidth="1"/>
    <col min="15907" max="15907" width="4.42578125" style="3" customWidth="1"/>
    <col min="15908" max="15908" width="2.42578125" style="3" customWidth="1"/>
    <col min="15909" max="15909" width="5.42578125" style="3" customWidth="1"/>
    <col min="15910" max="15910" width="4" style="3" customWidth="1"/>
    <col min="15911" max="15911" width="0" style="3" hidden="1" customWidth="1"/>
    <col min="15912" max="15912" width="8" style="3" customWidth="1"/>
    <col min="15913" max="15913" width="12.5703125" style="3" customWidth="1"/>
    <col min="15914" max="15914" width="0" style="3" hidden="1" customWidth="1"/>
    <col min="15915" max="15915" width="5.140625" style="3" bestFit="1" customWidth="1"/>
    <col min="15916" max="15916" width="12.85546875" style="3" customWidth="1"/>
    <col min="15917" max="15917" width="13" style="3" bestFit="1" customWidth="1"/>
    <col min="15918" max="15918" width="10.140625" style="3" customWidth="1"/>
    <col min="15919" max="15919" width="13.140625" style="3" customWidth="1"/>
    <col min="15920" max="15920" width="13.7109375" style="3" customWidth="1"/>
    <col min="15921" max="16128" width="2.7109375" style="3"/>
    <col min="16129" max="16129" width="1.140625" style="3" customWidth="1"/>
    <col min="16130" max="16130" width="2.7109375" style="3"/>
    <col min="16131" max="16131" width="4.7109375" style="3" customWidth="1"/>
    <col min="16132" max="16132" width="7.5703125" style="3" customWidth="1"/>
    <col min="16133" max="16134" width="2.7109375" style="3"/>
    <col min="16135" max="16135" width="6.5703125" style="3" customWidth="1"/>
    <col min="16136" max="16136" width="2.7109375" style="3"/>
    <col min="16137" max="16137" width="4.85546875" style="3" customWidth="1"/>
    <col min="16138" max="16138" width="2.7109375" style="3"/>
    <col min="16139" max="16139" width="3.85546875" style="3" customWidth="1"/>
    <col min="16140" max="16140" width="7.7109375" style="3" customWidth="1"/>
    <col min="16141" max="16141" width="2.7109375" style="3"/>
    <col min="16142" max="16142" width="5" style="3" customWidth="1"/>
    <col min="16143" max="16144" width="2.7109375" style="3"/>
    <col min="16145" max="16145" width="4.42578125" style="3" customWidth="1"/>
    <col min="16146" max="16146" width="2.7109375" style="3"/>
    <col min="16147" max="16147" width="7.85546875" style="3" customWidth="1"/>
    <col min="16148" max="16148" width="5.28515625" style="3" customWidth="1"/>
    <col min="16149" max="16149" width="0.42578125" style="3" customWidth="1"/>
    <col min="16150" max="16150" width="2.7109375" style="3"/>
    <col min="16151" max="16151" width="3.5703125" style="3" customWidth="1"/>
    <col min="16152" max="16152" width="3.42578125" style="3" customWidth="1"/>
    <col min="16153" max="16153" width="2.28515625" style="3" customWidth="1"/>
    <col min="16154" max="16154" width="3.85546875" style="3" bestFit="1" customWidth="1"/>
    <col min="16155" max="16155" width="8.5703125" style="3" customWidth="1"/>
    <col min="16156" max="16157" width="2.7109375" style="3"/>
    <col min="16158" max="16158" width="4.140625" style="3" customWidth="1"/>
    <col min="16159" max="16159" width="2.7109375" style="3"/>
    <col min="16160" max="16160" width="4.5703125" style="3" customWidth="1"/>
    <col min="16161" max="16161" width="5.7109375" style="3" customWidth="1"/>
    <col min="16162" max="16162" width="7.7109375" style="3" customWidth="1"/>
    <col min="16163" max="16163" width="4.42578125" style="3" customWidth="1"/>
    <col min="16164" max="16164" width="2.42578125" style="3" customWidth="1"/>
    <col min="16165" max="16165" width="5.42578125" style="3" customWidth="1"/>
    <col min="16166" max="16166" width="4" style="3" customWidth="1"/>
    <col min="16167" max="16167" width="0" style="3" hidden="1" customWidth="1"/>
    <col min="16168" max="16168" width="8" style="3" customWidth="1"/>
    <col min="16169" max="16169" width="12.5703125" style="3" customWidth="1"/>
    <col min="16170" max="16170" width="0" style="3" hidden="1" customWidth="1"/>
    <col min="16171" max="16171" width="5.140625" style="3" bestFit="1" customWidth="1"/>
    <col min="16172" max="16172" width="12.85546875" style="3" customWidth="1"/>
    <col min="16173" max="16173" width="13" style="3" bestFit="1" customWidth="1"/>
    <col min="16174" max="16174" width="10.140625" style="3" customWidth="1"/>
    <col min="16175" max="16175" width="13.140625" style="3" customWidth="1"/>
    <col min="16176" max="16176" width="13.7109375" style="3" customWidth="1"/>
    <col min="16177" max="16384" width="2.7109375" style="3"/>
  </cols>
  <sheetData>
    <row r="1" spans="1:48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1"/>
      <c r="AR1" s="1"/>
      <c r="AS1" s="1"/>
      <c r="AT1" s="1"/>
      <c r="AU1" s="1"/>
      <c r="AV1" s="1"/>
    </row>
    <row r="2" spans="1:48" x14ac:dyDescent="0.25">
      <c r="A2" s="4"/>
      <c r="B2" s="5" t="s">
        <v>0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4"/>
      <c r="AR2" s="4"/>
      <c r="AS2" s="4"/>
      <c r="AT2" s="4"/>
      <c r="AU2" s="4"/>
      <c r="AV2" s="4"/>
    </row>
    <row r="3" spans="1:48" x14ac:dyDescent="0.25">
      <c r="A3" s="6"/>
      <c r="B3" s="7"/>
      <c r="C3" s="8"/>
      <c r="D3" s="9"/>
      <c r="E3" s="9"/>
      <c r="F3" s="9"/>
      <c r="G3" s="9"/>
      <c r="H3" s="9"/>
      <c r="I3" s="9"/>
      <c r="J3" s="9"/>
      <c r="K3" s="9"/>
      <c r="L3" s="9" t="s">
        <v>1</v>
      </c>
      <c r="M3" s="9"/>
      <c r="N3" s="10" t="s">
        <v>2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9"/>
      <c r="AC3" s="9"/>
      <c r="AD3" s="9"/>
      <c r="AE3" s="11"/>
      <c r="AF3" s="11"/>
      <c r="AG3" s="9"/>
      <c r="AH3" s="9"/>
      <c r="AI3" s="8"/>
      <c r="AJ3" s="8"/>
      <c r="AK3" s="12"/>
      <c r="AL3" s="12"/>
      <c r="AM3" s="12"/>
      <c r="AN3" s="12"/>
      <c r="AO3" s="12"/>
      <c r="AP3" s="7"/>
      <c r="AQ3" s="6"/>
      <c r="AR3" s="6"/>
      <c r="AS3" s="6"/>
      <c r="AT3" s="6"/>
      <c r="AU3" s="6"/>
      <c r="AV3" s="6"/>
    </row>
    <row r="4" spans="1:48" x14ac:dyDescent="0.25">
      <c r="A4" s="13"/>
      <c r="B4" s="14" t="s">
        <v>3</v>
      </c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5"/>
      <c r="AQ4" s="13"/>
      <c r="AR4" s="13"/>
      <c r="AS4" s="13"/>
      <c r="AU4" s="13"/>
      <c r="AV4" s="13"/>
    </row>
    <row r="5" spans="1:48" x14ac:dyDescent="0.25">
      <c r="A5" s="13"/>
      <c r="W5" s="3" t="s">
        <v>4</v>
      </c>
      <c r="AP5" s="13"/>
      <c r="AQ5" s="13"/>
      <c r="AR5" s="13"/>
      <c r="AS5" s="13"/>
      <c r="AT5" s="13"/>
      <c r="AU5" s="13"/>
      <c r="AV5" s="13"/>
    </row>
    <row r="6" spans="1:48" x14ac:dyDescent="0.25">
      <c r="A6" s="1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AP6" s="13"/>
      <c r="AQ6" s="13"/>
      <c r="AR6" s="13"/>
      <c r="AS6" s="13"/>
      <c r="AT6" s="13"/>
      <c r="AU6" s="13"/>
      <c r="AV6" s="13"/>
    </row>
    <row r="7" spans="1:48" x14ac:dyDescent="0.25">
      <c r="A7" s="13"/>
      <c r="C7" s="16" t="s">
        <v>5</v>
      </c>
      <c r="D7" s="17"/>
      <c r="E7" s="17"/>
      <c r="F7" s="17"/>
      <c r="G7" s="17"/>
      <c r="H7" s="17"/>
      <c r="I7" s="17"/>
      <c r="J7" s="17"/>
      <c r="K7" s="17"/>
      <c r="L7" s="18"/>
      <c r="N7" s="19" t="str">
        <f>+'[1]FE-01'!D9</f>
        <v>"CREACION DE RESERVORIO EN EL SECTOR CARMEN PAMPA DE LA LOCALIDAD DE PULCAY DEL DISTRITO DE LOS CHANKAS, PROVINCIA DE CHINCHEROS - DEPARTAMENTO DE APURIMAC"</v>
      </c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1"/>
      <c r="AP7" s="13"/>
      <c r="AQ7" s="13"/>
      <c r="AR7" s="13"/>
      <c r="AS7" s="13"/>
      <c r="AT7" s="13"/>
      <c r="AU7" s="13"/>
      <c r="AV7" s="13"/>
    </row>
    <row r="8" spans="1:48" ht="16.5" customHeight="1" x14ac:dyDescent="0.25">
      <c r="A8" s="13"/>
      <c r="C8" s="22"/>
      <c r="D8" s="23"/>
      <c r="E8" s="23"/>
      <c r="F8" s="23"/>
      <c r="G8" s="23"/>
      <c r="H8" s="23"/>
      <c r="I8" s="23"/>
      <c r="J8" s="23"/>
      <c r="K8" s="23"/>
      <c r="L8" s="24"/>
      <c r="N8" s="25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7"/>
      <c r="AP8" s="13"/>
      <c r="AQ8" s="13"/>
      <c r="AR8" s="13"/>
      <c r="AS8" s="13"/>
      <c r="AT8" s="13"/>
      <c r="AU8" s="13"/>
      <c r="AV8" s="13"/>
    </row>
    <row r="9" spans="1:48" ht="21" customHeight="1" x14ac:dyDescent="0.25">
      <c r="A9" s="13"/>
      <c r="C9" s="28" t="s">
        <v>6</v>
      </c>
      <c r="D9" s="29"/>
      <c r="E9" s="29"/>
      <c r="F9" s="29"/>
      <c r="G9" s="29"/>
      <c r="H9" s="29"/>
      <c r="I9" s="29"/>
      <c r="J9" s="29"/>
      <c r="K9" s="29"/>
      <c r="L9" s="30"/>
      <c r="N9" s="28" t="str">
        <f>+'[1]FE-01'!D4</f>
        <v>MUNICIPALIDAD PROVINCIAL DE CHINCHEROS</v>
      </c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30"/>
      <c r="AP9" s="13"/>
      <c r="AQ9" s="13"/>
      <c r="AR9" s="13"/>
      <c r="AS9" s="13"/>
      <c r="AT9" s="13"/>
      <c r="AU9" s="13"/>
      <c r="AV9" s="13"/>
    </row>
    <row r="10" spans="1:48" ht="21" customHeight="1" x14ac:dyDescent="0.25">
      <c r="A10" s="13"/>
      <c r="C10" s="28" t="s">
        <v>7</v>
      </c>
      <c r="D10" s="29"/>
      <c r="E10" s="29"/>
      <c r="F10" s="29"/>
      <c r="G10" s="29"/>
      <c r="H10" s="29"/>
      <c r="I10" s="29"/>
      <c r="J10" s="29"/>
      <c r="K10" s="29"/>
      <c r="L10" s="30"/>
      <c r="N10" s="28" t="str">
        <f>+'[1]FE-01'!D33</f>
        <v>Ing. Juan M. Palacios Bermudo</v>
      </c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30"/>
      <c r="AP10" s="13"/>
      <c r="AQ10" s="13"/>
      <c r="AR10" s="13"/>
      <c r="AS10" s="13"/>
      <c r="AT10" s="13"/>
      <c r="AU10" s="13"/>
      <c r="AV10" s="13"/>
    </row>
    <row r="11" spans="1:48" ht="21" customHeight="1" x14ac:dyDescent="0.25">
      <c r="A11" s="13"/>
      <c r="C11" s="28" t="s">
        <v>8</v>
      </c>
      <c r="D11" s="29"/>
      <c r="E11" s="29"/>
      <c r="F11" s="29"/>
      <c r="G11" s="29"/>
      <c r="H11" s="29"/>
      <c r="I11" s="29"/>
      <c r="J11" s="29"/>
      <c r="K11" s="29"/>
      <c r="L11" s="30"/>
      <c r="N11" s="28" t="str">
        <f>+'[1]FE-01'!D37</f>
        <v>Ing. Wilfredo Caillahua Achallma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30"/>
      <c r="AP11" s="13"/>
      <c r="AQ11" s="13"/>
      <c r="AR11" s="13"/>
      <c r="AS11" s="13"/>
      <c r="AT11" s="13"/>
      <c r="AU11" s="13"/>
      <c r="AV11" s="13"/>
    </row>
    <row r="12" spans="1:48" x14ac:dyDescent="0.25">
      <c r="A12" s="13"/>
      <c r="AB12" s="1"/>
      <c r="AC12" s="1"/>
      <c r="AD12" s="1"/>
      <c r="AE12" s="1"/>
      <c r="AF12" s="1"/>
      <c r="AH12" s="31"/>
      <c r="AP12" s="13"/>
      <c r="AQ12" s="13"/>
      <c r="AR12" s="13"/>
      <c r="AS12" s="13"/>
      <c r="AT12" s="13"/>
      <c r="AU12" s="13"/>
      <c r="AV12" s="13"/>
    </row>
    <row r="13" spans="1:48" x14ac:dyDescent="0.25">
      <c r="A13" s="13"/>
      <c r="C13" s="28" t="s">
        <v>9</v>
      </c>
      <c r="D13" s="29"/>
      <c r="E13" s="29"/>
      <c r="F13" s="29"/>
      <c r="G13" s="29"/>
      <c r="H13" s="29"/>
      <c r="I13" s="29"/>
      <c r="J13" s="29"/>
      <c r="K13" s="29"/>
      <c r="L13" s="30"/>
      <c r="N13" s="32" t="str">
        <f>+B4</f>
        <v>JULIO. 2022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4"/>
      <c r="AP13" s="13"/>
      <c r="AQ13" s="13"/>
      <c r="AR13" s="13"/>
      <c r="AS13" s="13"/>
      <c r="AT13" s="13"/>
      <c r="AU13" s="13"/>
      <c r="AV13" s="13"/>
    </row>
    <row r="14" spans="1:48" x14ac:dyDescent="0.25">
      <c r="A14" s="13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AP14" s="13"/>
      <c r="AQ14" s="13"/>
      <c r="AR14" s="13"/>
      <c r="AS14" s="13"/>
      <c r="AT14" s="13"/>
      <c r="AU14" s="13"/>
      <c r="AV14" s="13"/>
    </row>
    <row r="15" spans="1:48" x14ac:dyDescent="0.25">
      <c r="B15" s="35" t="s">
        <v>10</v>
      </c>
    </row>
    <row r="16" spans="1:48" x14ac:dyDescent="0.25">
      <c r="C16" s="35" t="s">
        <v>11</v>
      </c>
    </row>
    <row r="17" spans="3:41" x14ac:dyDescent="0.25">
      <c r="D17" s="35" t="s">
        <v>12</v>
      </c>
      <c r="E17" s="35"/>
      <c r="F17" s="35"/>
      <c r="G17" s="35"/>
      <c r="H17" s="35"/>
      <c r="I17" s="35"/>
      <c r="J17" s="35"/>
      <c r="K17" s="35"/>
    </row>
    <row r="18" spans="3:41" x14ac:dyDescent="0.25">
      <c r="C18" s="35"/>
      <c r="D18" s="35"/>
      <c r="E18" s="35"/>
      <c r="F18" s="35"/>
      <c r="G18" s="35"/>
      <c r="H18" s="35"/>
      <c r="I18" s="35"/>
      <c r="J18" s="35"/>
      <c r="K18" s="35"/>
      <c r="L18" s="36" t="s">
        <v>13</v>
      </c>
      <c r="M18" s="37" t="s">
        <v>14</v>
      </c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9"/>
      <c r="AC18" s="36" t="s">
        <v>15</v>
      </c>
      <c r="AD18" s="40" t="s">
        <v>16</v>
      </c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2"/>
    </row>
    <row r="19" spans="3:41" x14ac:dyDescent="0.25">
      <c r="C19" s="35"/>
      <c r="D19" s="35"/>
      <c r="E19" s="35"/>
      <c r="F19" s="35"/>
      <c r="G19" s="35"/>
      <c r="H19" s="35"/>
      <c r="I19" s="35"/>
      <c r="J19" s="35"/>
      <c r="K19" s="35"/>
      <c r="L19" s="36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</row>
    <row r="20" spans="3:41" x14ac:dyDescent="0.25">
      <c r="C20" s="35"/>
      <c r="D20" s="35"/>
      <c r="E20" s="35"/>
      <c r="F20" s="35"/>
      <c r="G20" s="35"/>
      <c r="H20" s="35"/>
      <c r="I20" s="35"/>
      <c r="J20" s="35"/>
      <c r="K20" s="35"/>
      <c r="L20" s="36" t="s">
        <v>17</v>
      </c>
      <c r="M20" s="37" t="s">
        <v>18</v>
      </c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9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</row>
    <row r="21" spans="3:41" x14ac:dyDescent="0.25">
      <c r="C21" s="35"/>
      <c r="D21" s="35"/>
      <c r="E21" s="35"/>
      <c r="F21" s="35"/>
      <c r="G21" s="35"/>
      <c r="H21" s="35"/>
      <c r="I21" s="35"/>
      <c r="J21" s="35"/>
      <c r="K21" s="35"/>
      <c r="L21" s="36"/>
      <c r="M21" s="36"/>
      <c r="N21" s="36"/>
      <c r="O21" s="36"/>
      <c r="P21" s="36"/>
      <c r="Q21" s="36"/>
    </row>
    <row r="22" spans="3:41" x14ac:dyDescent="0.25">
      <c r="C22" s="35"/>
      <c r="D22" s="35"/>
      <c r="E22" s="35"/>
      <c r="F22" s="35"/>
      <c r="G22" s="35"/>
      <c r="H22" s="35"/>
      <c r="I22" s="35"/>
      <c r="J22" s="35"/>
      <c r="K22" s="35"/>
      <c r="L22" s="36" t="s">
        <v>19</v>
      </c>
      <c r="M22" s="28" t="s">
        <v>20</v>
      </c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30"/>
    </row>
    <row r="23" spans="3:41" x14ac:dyDescent="0.25">
      <c r="C23" s="35"/>
      <c r="D23" s="35"/>
      <c r="E23" s="35"/>
      <c r="F23" s="35"/>
      <c r="G23" s="35"/>
      <c r="H23" s="35"/>
      <c r="I23" s="35"/>
      <c r="J23" s="35"/>
      <c r="K23" s="35"/>
    </row>
    <row r="24" spans="3:41" x14ac:dyDescent="0.25">
      <c r="C24" s="35"/>
      <c r="D24" s="35" t="s">
        <v>21</v>
      </c>
      <c r="E24" s="35"/>
      <c r="F24" s="35"/>
      <c r="G24" s="35"/>
      <c r="H24" s="35"/>
      <c r="I24" s="35"/>
      <c r="J24" s="35"/>
      <c r="K24" s="35"/>
    </row>
    <row r="25" spans="3:41" ht="14.25" customHeight="1" x14ac:dyDescent="0.25">
      <c r="C25" s="35"/>
      <c r="D25" s="35"/>
      <c r="E25" s="35"/>
      <c r="F25" s="35"/>
      <c r="G25" s="35" t="s">
        <v>22</v>
      </c>
      <c r="H25" s="35"/>
      <c r="I25" s="35"/>
      <c r="J25" s="35"/>
      <c r="K25" s="35"/>
      <c r="M25" s="43" t="s">
        <v>23</v>
      </c>
      <c r="N25" s="44" t="str">
        <f>+'[1]FE-01'!D19</f>
        <v xml:space="preserve"> 10: AGROPECUARIA </v>
      </c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</row>
    <row r="26" spans="3:41" x14ac:dyDescent="0.25">
      <c r="C26" s="35"/>
      <c r="D26" s="35"/>
      <c r="E26" s="35"/>
      <c r="F26" s="35"/>
      <c r="G26" s="35" t="s">
        <v>24</v>
      </c>
      <c r="H26" s="35"/>
      <c r="I26" s="35"/>
      <c r="J26" s="35"/>
      <c r="K26" s="35"/>
      <c r="M26" s="43" t="s">
        <v>23</v>
      </c>
      <c r="N26" s="44" t="str">
        <f>+'[1]FE-01'!D20</f>
        <v xml:space="preserve"> 025: RIEGO </v>
      </c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</row>
    <row r="27" spans="3:41" x14ac:dyDescent="0.25">
      <c r="C27" s="35"/>
      <c r="D27" s="35"/>
      <c r="E27" s="35"/>
      <c r="F27" s="35"/>
      <c r="G27" s="35" t="s">
        <v>25</v>
      </c>
      <c r="H27" s="45"/>
      <c r="J27" s="35"/>
      <c r="K27" s="35"/>
      <c r="M27" s="43" t="s">
        <v>23</v>
      </c>
      <c r="N27" s="44" t="str">
        <f>+'[1]FE-01'!D21</f>
        <v xml:space="preserve">050: INFRAESTRUCTURA DE RIEGO </v>
      </c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C27" s="46"/>
      <c r="AH27" s="31"/>
    </row>
    <row r="28" spans="3:41" ht="34.9" customHeight="1" x14ac:dyDescent="0.25">
      <c r="C28" s="35"/>
      <c r="D28" s="35"/>
      <c r="E28" s="35"/>
      <c r="F28" s="35"/>
      <c r="G28" s="45" t="s">
        <v>26</v>
      </c>
      <c r="H28" s="45"/>
      <c r="J28" s="35"/>
      <c r="K28" s="35"/>
      <c r="M28" s="43" t="s">
        <v>27</v>
      </c>
      <c r="N28" s="47" t="str">
        <f>+'[1]FE-01'!D22</f>
        <v>"CREACION DE RESERVORIO EN EL SECTOR CARMEN PAMPA DE LA LOCALIDAD DE PULCAY DEL DISTRITO DE LOS CHANKAS, PROVINCIA DE CHINCHEROS - DEPARTAMENTO DE APURIMAC"</v>
      </c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</row>
    <row r="29" spans="3:41" x14ac:dyDescent="0.25">
      <c r="C29" s="35"/>
      <c r="D29" s="35"/>
      <c r="E29" s="35"/>
      <c r="F29" s="35"/>
      <c r="G29" s="45" t="s">
        <v>28</v>
      </c>
      <c r="H29" s="45"/>
      <c r="J29" s="35"/>
      <c r="K29" s="35"/>
      <c r="M29" s="43" t="s">
        <v>27</v>
      </c>
      <c r="N29" s="48" t="str">
        <f>+'[1]FE-01'!D25</f>
        <v>DONACIONES Y TRANSFERENCIAS  - CANON Y SOBRECANON, REGALIAS, RENTA DE ADUANAS Y PARTICIPACIONES</v>
      </c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</row>
    <row r="30" spans="3:41" x14ac:dyDescent="0.25">
      <c r="C30" s="35"/>
      <c r="D30" s="35"/>
      <c r="E30" s="35"/>
      <c r="F30" s="35"/>
      <c r="G30" s="45" t="s">
        <v>29</v>
      </c>
      <c r="H30" s="45"/>
      <c r="J30" s="35"/>
      <c r="K30" s="35"/>
      <c r="M30" s="43" t="s">
        <v>27</v>
      </c>
      <c r="N30" s="48">
        <f>+'[1]FE-01'!D24</f>
        <v>103</v>
      </c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</row>
    <row r="31" spans="3:41" x14ac:dyDescent="0.25">
      <c r="C31" s="35"/>
      <c r="D31" s="35"/>
      <c r="E31" s="35"/>
      <c r="F31" s="35"/>
      <c r="G31" s="45" t="s">
        <v>30</v>
      </c>
      <c r="H31" s="35"/>
      <c r="I31" s="35"/>
      <c r="J31" s="35"/>
      <c r="K31" s="35"/>
      <c r="M31" s="43" t="s">
        <v>27</v>
      </c>
      <c r="N31" s="13" t="str">
        <f>+'[1]FE-01'!D26</f>
        <v>Administracion Directa</v>
      </c>
    </row>
    <row r="32" spans="3:41" x14ac:dyDescent="0.25">
      <c r="C32" s="35"/>
      <c r="D32" s="35"/>
      <c r="E32" s="35"/>
      <c r="F32" s="35"/>
      <c r="G32" s="45"/>
      <c r="H32" s="35"/>
      <c r="I32" s="35"/>
      <c r="J32" s="35"/>
      <c r="K32" s="35"/>
      <c r="M32" s="43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</row>
    <row r="33" spans="2:45" x14ac:dyDescent="0.25">
      <c r="C33" s="35"/>
      <c r="D33" s="35" t="s">
        <v>31</v>
      </c>
      <c r="E33" s="35"/>
      <c r="F33" s="35"/>
      <c r="G33" s="35"/>
      <c r="H33" s="35"/>
      <c r="I33" s="35"/>
      <c r="J33" s="35"/>
      <c r="K33" s="35"/>
    </row>
    <row r="34" spans="2:45" x14ac:dyDescent="0.25">
      <c r="C34" s="35"/>
      <c r="D34" s="35"/>
      <c r="E34" s="35"/>
      <c r="F34" s="35"/>
      <c r="G34" s="35" t="s">
        <v>32</v>
      </c>
      <c r="H34" s="35"/>
      <c r="I34" s="35"/>
      <c r="J34" s="35"/>
      <c r="K34" s="35"/>
      <c r="T34" s="43" t="s">
        <v>27</v>
      </c>
      <c r="U34" s="3" t="s">
        <v>33</v>
      </c>
      <c r="W34" s="49">
        <f>+'[1]FE-01'!D12</f>
        <v>193340.06</v>
      </c>
      <c r="X34" s="50"/>
      <c r="Y34" s="50"/>
      <c r="Z34" s="50"/>
      <c r="AA34" s="50"/>
      <c r="AB34" s="50"/>
      <c r="AC34" s="50"/>
      <c r="AD34" s="50"/>
      <c r="AE34" s="51"/>
    </row>
    <row r="35" spans="2:45" x14ac:dyDescent="0.25">
      <c r="C35" s="35"/>
      <c r="D35" s="35"/>
      <c r="E35" s="35"/>
      <c r="F35" s="35"/>
      <c r="G35" s="35" t="s">
        <v>34</v>
      </c>
      <c r="H35" s="35"/>
      <c r="I35" s="35"/>
      <c r="J35" s="35"/>
      <c r="K35" s="35"/>
      <c r="T35" s="43" t="s">
        <v>27</v>
      </c>
      <c r="U35" s="3" t="s">
        <v>33</v>
      </c>
      <c r="W35" s="49">
        <f>+W34</f>
        <v>193340.06</v>
      </c>
      <c r="X35" s="50"/>
      <c r="Y35" s="50"/>
      <c r="Z35" s="50"/>
      <c r="AA35" s="50"/>
      <c r="AB35" s="50"/>
      <c r="AC35" s="50"/>
      <c r="AD35" s="50"/>
      <c r="AE35" s="51"/>
    </row>
    <row r="36" spans="2:45" x14ac:dyDescent="0.25">
      <c r="C36" s="35"/>
      <c r="D36" s="35"/>
      <c r="E36" s="35"/>
      <c r="F36" s="35"/>
      <c r="G36" s="35"/>
      <c r="H36" s="35"/>
      <c r="I36" s="35"/>
      <c r="J36" s="35"/>
      <c r="K36" s="35"/>
      <c r="T36" s="43"/>
      <c r="W36" s="52"/>
      <c r="X36" s="52"/>
      <c r="Y36" s="52"/>
      <c r="Z36" s="52"/>
      <c r="AA36" s="52"/>
      <c r="AB36" s="52"/>
      <c r="AC36" s="52"/>
      <c r="AD36" s="52"/>
      <c r="AE36" s="52"/>
    </row>
    <row r="37" spans="2:45" x14ac:dyDescent="0.25">
      <c r="C37" s="35"/>
      <c r="D37" s="35"/>
      <c r="E37" s="35"/>
      <c r="F37" s="35"/>
      <c r="G37" s="35" t="s">
        <v>35</v>
      </c>
      <c r="H37" s="35"/>
      <c r="I37" s="35"/>
      <c r="J37" s="35"/>
      <c r="K37" s="35"/>
      <c r="T37" s="43"/>
      <c r="W37" s="52"/>
      <c r="X37" s="52"/>
      <c r="Y37" s="52"/>
      <c r="Z37" s="52"/>
      <c r="AA37" s="52"/>
      <c r="AB37" s="52"/>
      <c r="AC37" s="52"/>
      <c r="AD37" s="52"/>
      <c r="AE37" s="52"/>
    </row>
    <row r="38" spans="2:45" x14ac:dyDescent="0.25">
      <c r="C38" s="35"/>
      <c r="D38" s="35"/>
      <c r="E38" s="35"/>
      <c r="F38" s="35"/>
      <c r="G38" s="53">
        <v>18</v>
      </c>
      <c r="H38" s="54" t="s">
        <v>36</v>
      </c>
      <c r="I38" s="54"/>
      <c r="J38" s="54"/>
      <c r="K38" s="54"/>
      <c r="L38" s="53"/>
      <c r="M38" s="53"/>
      <c r="N38" s="53"/>
      <c r="O38" s="53"/>
      <c r="P38" s="53"/>
      <c r="Q38" s="53"/>
      <c r="R38" s="53"/>
      <c r="S38" s="53"/>
      <c r="T38" s="55" t="s">
        <v>27</v>
      </c>
      <c r="U38" s="53" t="s">
        <v>33</v>
      </c>
      <c r="V38" s="53"/>
      <c r="W38" s="56">
        <f>W35</f>
        <v>193340.06</v>
      </c>
      <c r="X38" s="57"/>
      <c r="Y38" s="57"/>
      <c r="Z38" s="57"/>
      <c r="AA38" s="57"/>
      <c r="AB38" s="57"/>
      <c r="AC38" s="57"/>
      <c r="AD38" s="57"/>
      <c r="AE38" s="58"/>
      <c r="AF38" s="53"/>
    </row>
    <row r="39" spans="2:45" x14ac:dyDescent="0.25">
      <c r="C39" s="35"/>
      <c r="D39" s="35"/>
      <c r="E39" s="35"/>
      <c r="F39" s="35"/>
      <c r="G39" s="54"/>
      <c r="H39" s="54"/>
      <c r="I39" s="54"/>
      <c r="J39" s="54"/>
      <c r="K39" s="54"/>
      <c r="L39" s="53"/>
      <c r="M39" s="53"/>
      <c r="N39" s="53" t="s">
        <v>37</v>
      </c>
      <c r="O39" s="53"/>
      <c r="P39" s="53"/>
      <c r="Q39" s="53"/>
      <c r="R39" s="53"/>
      <c r="S39" s="53"/>
      <c r="T39" s="53"/>
      <c r="U39" s="53"/>
      <c r="V39" s="53"/>
      <c r="W39" s="56">
        <f>SUM(W38:AE38)</f>
        <v>193340.06</v>
      </c>
      <c r="X39" s="57"/>
      <c r="Y39" s="57"/>
      <c r="Z39" s="57"/>
      <c r="AA39" s="57"/>
      <c r="AB39" s="57"/>
      <c r="AC39" s="57"/>
      <c r="AD39" s="57"/>
      <c r="AE39" s="58"/>
      <c r="AF39" s="53"/>
    </row>
    <row r="40" spans="2:45" x14ac:dyDescent="0.25">
      <c r="B40" s="35" t="s">
        <v>38</v>
      </c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</row>
    <row r="41" spans="2:45" x14ac:dyDescent="0.25">
      <c r="B41" s="35"/>
      <c r="C41" s="35" t="s">
        <v>39</v>
      </c>
      <c r="D41" s="35"/>
      <c r="E41" s="35"/>
      <c r="F41" s="35"/>
      <c r="G41" s="35"/>
      <c r="H41" s="35"/>
      <c r="I41" s="35"/>
      <c r="J41" s="35"/>
      <c r="K41" s="35"/>
      <c r="L41" s="35"/>
    </row>
    <row r="42" spans="2:45" ht="16.5" thickBot="1" x14ac:dyDescent="0.3">
      <c r="B42" s="35"/>
      <c r="C42" s="35" t="s">
        <v>39</v>
      </c>
      <c r="D42" s="35"/>
      <c r="E42" s="35"/>
      <c r="F42" s="35"/>
      <c r="G42" s="35"/>
      <c r="H42" s="35"/>
      <c r="I42" s="35"/>
      <c r="J42" s="35"/>
      <c r="K42" s="35"/>
      <c r="L42" s="35"/>
    </row>
    <row r="43" spans="2:45" ht="33.75" customHeight="1" thickBot="1" x14ac:dyDescent="0.3">
      <c r="B43" s="35"/>
      <c r="D43" s="35"/>
      <c r="E43" s="35"/>
      <c r="F43" s="59" t="s">
        <v>40</v>
      </c>
      <c r="G43" s="60"/>
      <c r="H43" s="60"/>
      <c r="I43" s="60"/>
      <c r="J43" s="60"/>
      <c r="K43" s="60"/>
      <c r="L43" s="60"/>
      <c r="M43" s="61"/>
      <c r="N43" s="62" t="s">
        <v>41</v>
      </c>
      <c r="O43" s="60"/>
      <c r="P43" s="60"/>
      <c r="Q43" s="60"/>
      <c r="R43" s="60"/>
      <c r="S43" s="60"/>
      <c r="T43" s="60"/>
      <c r="U43" s="61"/>
      <c r="V43" s="62" t="s">
        <v>42</v>
      </c>
      <c r="W43" s="60"/>
      <c r="X43" s="60"/>
      <c r="Y43" s="60"/>
      <c r="Z43" s="60"/>
      <c r="AA43" s="60"/>
      <c r="AB43" s="60"/>
      <c r="AC43" s="60"/>
      <c r="AD43" s="63" t="s">
        <v>43</v>
      </c>
      <c r="AE43" s="64"/>
      <c r="AF43" s="64"/>
      <c r="AG43" s="64"/>
      <c r="AH43" s="64"/>
      <c r="AI43" s="64"/>
      <c r="AJ43" s="64"/>
      <c r="AK43" s="65"/>
      <c r="AP43" s="66">
        <v>43577</v>
      </c>
      <c r="AS43" s="66"/>
    </row>
    <row r="44" spans="2:45" ht="16.5" thickBot="1" x14ac:dyDescent="0.3">
      <c r="B44" s="35"/>
      <c r="D44" s="35"/>
      <c r="E44" s="35"/>
      <c r="F44" s="67">
        <v>44667</v>
      </c>
      <c r="G44" s="68"/>
      <c r="H44" s="68"/>
      <c r="I44" s="68"/>
      <c r="J44" s="68"/>
      <c r="K44" s="68"/>
      <c r="L44" s="68"/>
      <c r="M44" s="69"/>
      <c r="N44" s="70" t="s">
        <v>44</v>
      </c>
      <c r="O44" s="71"/>
      <c r="P44" s="71"/>
      <c r="Q44" s="71"/>
      <c r="R44" s="71"/>
      <c r="S44" s="71"/>
      <c r="T44" s="71"/>
      <c r="U44" s="72"/>
      <c r="V44" s="70" t="s">
        <v>45</v>
      </c>
      <c r="W44" s="71"/>
      <c r="X44" s="71"/>
      <c r="Y44" s="71"/>
      <c r="Z44" s="71"/>
      <c r="AA44" s="71"/>
      <c r="AB44" s="71"/>
      <c r="AC44" s="71"/>
      <c r="AD44" s="73" t="s">
        <v>46</v>
      </c>
      <c r="AE44" s="71"/>
      <c r="AF44" s="71"/>
      <c r="AG44" s="71"/>
      <c r="AH44" s="71"/>
      <c r="AI44" s="71"/>
      <c r="AJ44" s="71"/>
      <c r="AK44" s="74"/>
    </row>
    <row r="45" spans="2:45" x14ac:dyDescent="0.25">
      <c r="B45" s="35"/>
      <c r="D45" s="35"/>
      <c r="E45" s="35"/>
      <c r="F45" s="75"/>
      <c r="G45" s="75"/>
      <c r="H45" s="75"/>
      <c r="I45" s="75"/>
      <c r="J45" s="75"/>
      <c r="K45" s="75"/>
      <c r="L45" s="75"/>
      <c r="M45" s="75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S45" s="66"/>
    </row>
    <row r="46" spans="2:45" x14ac:dyDescent="0.25">
      <c r="B46" s="35"/>
      <c r="D46" s="35"/>
      <c r="E46" s="35"/>
      <c r="F46" s="75"/>
      <c r="G46" s="75"/>
      <c r="H46" s="75"/>
      <c r="I46" s="75"/>
      <c r="J46" s="75"/>
      <c r="K46" s="75"/>
      <c r="L46" s="75"/>
      <c r="M46" s="75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</row>
    <row r="47" spans="2:45" ht="18" customHeight="1" x14ac:dyDescent="0.25">
      <c r="B47" s="35"/>
      <c r="D47" s="35"/>
      <c r="E47" s="35"/>
      <c r="F47" s="75"/>
      <c r="G47" s="75"/>
      <c r="H47" s="77" t="s">
        <v>47</v>
      </c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9"/>
      <c r="W47" s="80" t="s">
        <v>48</v>
      </c>
      <c r="X47" s="80"/>
      <c r="Y47" s="80"/>
      <c r="Z47" s="80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R47" s="82"/>
    </row>
    <row r="48" spans="2:45" ht="15.6" customHeight="1" x14ac:dyDescent="0.25">
      <c r="B48" s="35"/>
      <c r="D48" s="35"/>
      <c r="E48" s="35"/>
      <c r="H48" s="77" t="s">
        <v>49</v>
      </c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9"/>
      <c r="W48" s="80" t="s">
        <v>50</v>
      </c>
      <c r="X48" s="80"/>
      <c r="Y48" s="80"/>
      <c r="Z48" s="80"/>
    </row>
    <row r="49" spans="2:28" x14ac:dyDescent="0.25">
      <c r="B49" s="35"/>
      <c r="D49" s="35"/>
      <c r="E49" s="35"/>
      <c r="F49" s="35"/>
      <c r="G49" s="35"/>
      <c r="H49" s="77" t="s">
        <v>51</v>
      </c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9"/>
      <c r="W49" s="83">
        <v>44756</v>
      </c>
      <c r="X49" s="80"/>
      <c r="Y49" s="80"/>
      <c r="Z49" s="80"/>
    </row>
    <row r="50" spans="2:28" x14ac:dyDescent="0.25">
      <c r="B50" s="35"/>
      <c r="D50" s="35"/>
      <c r="E50" s="35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8" x14ac:dyDescent="0.25">
      <c r="B51" s="35"/>
      <c r="D51" s="35"/>
      <c r="E51" s="35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8" x14ac:dyDescent="0.25">
      <c r="B52" s="35"/>
      <c r="C52" s="35" t="s">
        <v>52</v>
      </c>
      <c r="D52" s="35"/>
      <c r="E52" s="35"/>
      <c r="F52" s="35"/>
      <c r="G52" s="35"/>
      <c r="H52" s="35"/>
      <c r="I52" s="35"/>
      <c r="J52" s="35"/>
      <c r="K52" s="35"/>
      <c r="L52" s="35"/>
    </row>
    <row r="53" spans="2:28" ht="94.5" x14ac:dyDescent="0.25">
      <c r="B53" s="35"/>
      <c r="C53" s="85"/>
      <c r="D53" s="86" t="s">
        <v>53</v>
      </c>
      <c r="E53" s="86"/>
      <c r="F53" s="87"/>
      <c r="G53" s="85" t="s">
        <v>54</v>
      </c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9"/>
      <c r="U53" s="88"/>
      <c r="V53" s="88"/>
      <c r="W53" s="87"/>
      <c r="X53" s="90" t="s">
        <v>55</v>
      </c>
      <c r="Y53" s="87"/>
      <c r="Z53" s="85"/>
      <c r="AA53" s="89" t="s">
        <v>56</v>
      </c>
      <c r="AB53" s="87"/>
    </row>
    <row r="54" spans="2:28" x14ac:dyDescent="0.25">
      <c r="B54" s="35"/>
      <c r="C54" s="91" t="str">
        <f>+'[1]FE-03'!B14</f>
        <v>01</v>
      </c>
      <c r="D54" s="41"/>
      <c r="E54" s="41"/>
      <c r="F54" s="42"/>
      <c r="G54" s="92" t="str">
        <f>+'[1]FE-03'!C14</f>
        <v>INFRAESTRUCTURA DE RIEGO CARMEN PAMPA</v>
      </c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4"/>
      <c r="X54" s="95"/>
      <c r="Y54" s="96"/>
      <c r="Z54" s="97"/>
      <c r="AA54" s="98"/>
      <c r="AB54" s="99"/>
    </row>
    <row r="55" spans="2:28" ht="15.75" customHeight="1" x14ac:dyDescent="0.25">
      <c r="B55" s="35"/>
      <c r="C55" s="91" t="str">
        <f>+'[1]FE-03'!B21</f>
        <v>01.02</v>
      </c>
      <c r="D55" s="41"/>
      <c r="E55" s="41"/>
      <c r="F55" s="42"/>
      <c r="G55" s="92" t="str">
        <f>+'[1]FE-03'!C21</f>
        <v xml:space="preserve">   CONSTRUCCION TOMA LATERAL (01 UND)</v>
      </c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4"/>
      <c r="X55" s="95"/>
      <c r="Y55" s="96"/>
      <c r="Z55" s="97"/>
      <c r="AA55" s="98"/>
      <c r="AB55" s="99"/>
    </row>
    <row r="56" spans="2:28" ht="15.75" customHeight="1" x14ac:dyDescent="0.25">
      <c r="B56" s="35"/>
      <c r="C56" s="91" t="str">
        <f>+'[1]FE-03'!B27</f>
        <v>01.02.03</v>
      </c>
      <c r="D56" s="41"/>
      <c r="E56" s="41"/>
      <c r="F56" s="42"/>
      <c r="G56" s="92" t="str">
        <f>+'[1]FE-03'!C27</f>
        <v xml:space="preserve">      OBRAS DE CONCRETO</v>
      </c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4"/>
      <c r="X56" s="95"/>
      <c r="Y56" s="96"/>
      <c r="Z56" s="97"/>
      <c r="AA56" s="98"/>
      <c r="AB56" s="99"/>
    </row>
    <row r="57" spans="2:28" ht="15.75" customHeight="1" x14ac:dyDescent="0.25">
      <c r="B57" s="35"/>
      <c r="C57" s="91" t="str">
        <f>+'[1]FE-03'!B28</f>
        <v>01.02.03.01</v>
      </c>
      <c r="D57" s="41"/>
      <c r="E57" s="41"/>
      <c r="F57" s="42"/>
      <c r="G57" s="92" t="str">
        <f>+'[1]FE-03'!C28</f>
        <v xml:space="preserve">         ENCOFRADO Y DESENCOFRADO NORMAL</v>
      </c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4"/>
      <c r="X57" s="95" t="str">
        <f>+'[1]FE-03'!D28</f>
        <v>m2</v>
      </c>
      <c r="Y57" s="96"/>
      <c r="Z57" s="97">
        <f>+'[1]FE-03'!K28</f>
        <v>8.74</v>
      </c>
      <c r="AA57" s="98"/>
      <c r="AB57" s="99"/>
    </row>
    <row r="58" spans="2:28" ht="15.75" customHeight="1" x14ac:dyDescent="0.25">
      <c r="B58" s="35"/>
      <c r="C58" s="91" t="str">
        <f>+'[1]FE-03'!B29</f>
        <v>01.02.03.02</v>
      </c>
      <c r="D58" s="41"/>
      <c r="E58" s="41"/>
      <c r="F58" s="42"/>
      <c r="G58" s="92" t="str">
        <f>+'[1]FE-03'!C29</f>
        <v xml:space="preserve">         CONCRETO ARMADO f'c=210 kg/cm2 SIN MEZCLADORA</v>
      </c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4"/>
      <c r="X58" s="95" t="str">
        <f>+'[1]FE-03'!D29</f>
        <v>m3</v>
      </c>
      <c r="Y58" s="96"/>
      <c r="Z58" s="97">
        <f>+'[1]FE-03'!K29</f>
        <v>0.99</v>
      </c>
      <c r="AA58" s="98"/>
      <c r="AB58" s="99"/>
    </row>
    <row r="59" spans="2:28" ht="15.75" customHeight="1" x14ac:dyDescent="0.25">
      <c r="B59" s="35"/>
      <c r="C59" s="91" t="str">
        <f>+'[1]FE-03'!B30</f>
        <v>01.02.03.03</v>
      </c>
      <c r="D59" s="41"/>
      <c r="E59" s="41"/>
      <c r="F59" s="42"/>
      <c r="G59" s="92" t="str">
        <f>+'[1]FE-03'!C30</f>
        <v xml:space="preserve">         TARRAJEO Y SOLAQUEO DE ESTRUCTURA</v>
      </c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4"/>
      <c r="X59" s="95" t="str">
        <f>+'[1]FE-03'!D30</f>
        <v>m2</v>
      </c>
      <c r="Y59" s="96"/>
      <c r="Z59" s="97">
        <f>+'[1]FE-03'!K30</f>
        <v>5.34</v>
      </c>
      <c r="AA59" s="98"/>
      <c r="AB59" s="99"/>
    </row>
    <row r="60" spans="2:28" ht="15.75" customHeight="1" x14ac:dyDescent="0.25">
      <c r="B60" s="35"/>
      <c r="C60" s="91" t="str">
        <f>+'[1]FE-03'!B31</f>
        <v>01.02.04</v>
      </c>
      <c r="D60" s="41"/>
      <c r="E60" s="41"/>
      <c r="F60" s="42"/>
      <c r="G60" s="92" t="str">
        <f>+'[1]FE-03'!C31</f>
        <v xml:space="preserve">      INSTALACION DE COMPUERTA Y REJILLA METALICA</v>
      </c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4"/>
      <c r="X60" s="95"/>
      <c r="Y60" s="96"/>
      <c r="Z60" s="97"/>
      <c r="AA60" s="98"/>
      <c r="AB60" s="99"/>
    </row>
    <row r="61" spans="2:28" ht="15.75" customHeight="1" x14ac:dyDescent="0.25">
      <c r="B61" s="35"/>
      <c r="C61" s="91" t="str">
        <f>+'[1]FE-03'!B32</f>
        <v>01.02.04.01</v>
      </c>
      <c r="D61" s="41"/>
      <c r="E61" s="41"/>
      <c r="F61" s="42"/>
      <c r="G61" s="92" t="str">
        <f>+'[1]FE-03'!C32</f>
        <v xml:space="preserve">         COMPUERTA METALICA TOMA LATERAL</v>
      </c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4"/>
      <c r="X61" s="95" t="str">
        <f>+'[1]FE-03'!D32</f>
        <v>und</v>
      </c>
      <c r="Y61" s="96"/>
      <c r="Z61" s="97">
        <f>+'[1]FE-03'!K32</f>
        <v>1</v>
      </c>
      <c r="AA61" s="98"/>
      <c r="AB61" s="99"/>
    </row>
    <row r="62" spans="2:28" ht="15.75" customHeight="1" x14ac:dyDescent="0.25">
      <c r="B62" s="35"/>
      <c r="C62" s="91" t="str">
        <f>+'[1]FE-03'!B33</f>
        <v>01.02.04.02</v>
      </c>
      <c r="D62" s="41"/>
      <c r="E62" s="41"/>
      <c r="F62" s="42"/>
      <c r="G62" s="92" t="str">
        <f>+'[1]FE-03'!C33</f>
        <v xml:space="preserve">         REJILLA METALICA TOMA LATERAL</v>
      </c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4"/>
      <c r="X62" s="95" t="str">
        <f>+'[1]FE-03'!D33</f>
        <v>und</v>
      </c>
      <c r="Y62" s="96"/>
      <c r="Z62" s="97">
        <f>+'[1]FE-03'!K33</f>
        <v>1</v>
      </c>
      <c r="AA62" s="98"/>
      <c r="AB62" s="99"/>
    </row>
    <row r="63" spans="2:28" ht="15.75" customHeight="1" x14ac:dyDescent="0.25">
      <c r="B63" s="35"/>
      <c r="C63" s="91" t="str">
        <f>+'[1]FE-03'!B34</f>
        <v>01.03</v>
      </c>
      <c r="D63" s="41"/>
      <c r="E63" s="41"/>
      <c r="F63" s="42"/>
      <c r="G63" s="92" t="str">
        <f>+'[1]FE-03'!C34</f>
        <v xml:space="preserve">   CONSTRUCCION DE DESARENADOR (01 UND)</v>
      </c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4"/>
      <c r="X63" s="95"/>
      <c r="Y63" s="96"/>
      <c r="Z63" s="97"/>
      <c r="AA63" s="98"/>
      <c r="AB63" s="99"/>
    </row>
    <row r="64" spans="2:28" ht="15.75" customHeight="1" x14ac:dyDescent="0.25">
      <c r="B64" s="35"/>
      <c r="C64" s="91" t="str">
        <f>+'[1]FE-03'!B40</f>
        <v>01.03.03</v>
      </c>
      <c r="D64" s="41"/>
      <c r="E64" s="41"/>
      <c r="F64" s="42"/>
      <c r="G64" s="92" t="str">
        <f>+'[1]FE-03'!C40</f>
        <v xml:space="preserve">      OBRAS DE CONCRETO</v>
      </c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4"/>
      <c r="X64" s="95"/>
      <c r="Y64" s="96"/>
      <c r="Z64" s="97"/>
      <c r="AA64" s="98"/>
      <c r="AB64" s="99"/>
    </row>
    <row r="65" spans="2:28" ht="15.75" customHeight="1" x14ac:dyDescent="0.25">
      <c r="B65" s="35"/>
      <c r="C65" s="91" t="str">
        <f>+'[1]FE-03'!B41</f>
        <v>01.03.03.01</v>
      </c>
      <c r="D65" s="41"/>
      <c r="E65" s="41"/>
      <c r="F65" s="42"/>
      <c r="G65" s="92" t="str">
        <f>+'[1]FE-03'!C41</f>
        <v xml:space="preserve">         CONCRETO f´c = 100 kg/cm2 PARA SOLADOS</v>
      </c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4"/>
      <c r="X65" s="95" t="str">
        <f>+'[1]FE-03'!D41</f>
        <v>m3</v>
      </c>
      <c r="Y65" s="96"/>
      <c r="Z65" s="97">
        <f>+'[1]FE-03'!K41</f>
        <v>0.4</v>
      </c>
      <c r="AA65" s="98"/>
      <c r="AB65" s="99"/>
    </row>
    <row r="66" spans="2:28" ht="15.75" customHeight="1" x14ac:dyDescent="0.25">
      <c r="B66" s="35"/>
      <c r="C66" s="91" t="str">
        <f>+'[1]FE-03'!B42</f>
        <v>01.03.03.02</v>
      </c>
      <c r="D66" s="41"/>
      <c r="E66" s="41"/>
      <c r="F66" s="42"/>
      <c r="G66" s="92" t="str">
        <f>+'[1]FE-03'!C42</f>
        <v xml:space="preserve">         ACERO DE REFUERZO fy=4,200 kg/cm2</v>
      </c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4"/>
      <c r="X66" s="95" t="str">
        <f>+'[1]FE-03'!D42</f>
        <v>kg</v>
      </c>
      <c r="Y66" s="96"/>
      <c r="Z66" s="97">
        <f>+'[1]FE-03'!K42</f>
        <v>120</v>
      </c>
      <c r="AA66" s="98"/>
      <c r="AB66" s="99"/>
    </row>
    <row r="67" spans="2:28" ht="15.75" customHeight="1" x14ac:dyDescent="0.25">
      <c r="B67" s="35"/>
      <c r="C67" s="91" t="str">
        <f>+'[1]FE-03'!B43</f>
        <v>01.03.03.03</v>
      </c>
      <c r="D67" s="41"/>
      <c r="E67" s="41"/>
      <c r="F67" s="42"/>
      <c r="G67" s="92" t="str">
        <f>+'[1]FE-03'!C43</f>
        <v xml:space="preserve">         ENCOFRADO Y DESENCOFRADO NORMAL</v>
      </c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4"/>
      <c r="X67" s="95" t="str">
        <f>+'[1]FE-03'!D43</f>
        <v>m2</v>
      </c>
      <c r="Y67" s="96"/>
      <c r="Z67" s="97">
        <f>+'[1]FE-03'!K43</f>
        <v>12.8</v>
      </c>
      <c r="AA67" s="98"/>
      <c r="AB67" s="99"/>
    </row>
    <row r="68" spans="2:28" ht="15.75" customHeight="1" x14ac:dyDescent="0.25">
      <c r="B68" s="35"/>
      <c r="C68" s="91" t="str">
        <f>+'[1]FE-03'!B44</f>
        <v>01.03.04.01</v>
      </c>
      <c r="D68" s="41"/>
      <c r="E68" s="41"/>
      <c r="F68" s="42"/>
      <c r="G68" s="92" t="str">
        <f>+'[1]FE-03'!C44</f>
        <v xml:space="preserve">         CONCRETO ARMADO f'c=210 kg/cm2 SIN MEZCLADORA</v>
      </c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4"/>
      <c r="X68" s="95" t="str">
        <f>+'[1]FE-03'!D44</f>
        <v>m3</v>
      </c>
      <c r="Y68" s="96"/>
      <c r="Z68" s="97">
        <f>+'[1]FE-03'!K44</f>
        <v>3.2</v>
      </c>
      <c r="AA68" s="98"/>
      <c r="AB68" s="99"/>
    </row>
    <row r="69" spans="2:28" ht="15.75" customHeight="1" x14ac:dyDescent="0.25">
      <c r="B69" s="35"/>
      <c r="C69" s="91" t="str">
        <f>+'[1]FE-03'!B45</f>
        <v>01.03.04.02</v>
      </c>
      <c r="D69" s="41"/>
      <c r="E69" s="41"/>
      <c r="F69" s="42"/>
      <c r="G69" s="92" t="str">
        <f>+'[1]FE-03'!C45</f>
        <v xml:space="preserve">         TARRAJEO Y SOLAQUEO DE ESTRUCTURA</v>
      </c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4"/>
      <c r="X69" s="95" t="str">
        <f>+'[1]FE-03'!D45</f>
        <v>m2</v>
      </c>
      <c r="Y69" s="96"/>
      <c r="Z69" s="97">
        <f>+'[1]FE-03'!K45</f>
        <v>12.5</v>
      </c>
      <c r="AA69" s="98"/>
      <c r="AB69" s="99"/>
    </row>
    <row r="70" spans="2:28" ht="15.75" customHeight="1" x14ac:dyDescent="0.25">
      <c r="B70" s="35"/>
      <c r="C70" s="91" t="str">
        <f>+'[1]FE-03'!B46</f>
        <v>01.03.04</v>
      </c>
      <c r="D70" s="41"/>
      <c r="E70" s="41"/>
      <c r="F70" s="42"/>
      <c r="G70" s="92" t="str">
        <f>+'[1]FE-03'!C46</f>
        <v xml:space="preserve">      INSTALACION DE COMPUERTA Y REJILLA METALICA</v>
      </c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4"/>
      <c r="X70" s="95"/>
      <c r="Y70" s="96"/>
      <c r="Z70" s="97"/>
      <c r="AA70" s="98"/>
      <c r="AB70" s="99"/>
    </row>
    <row r="71" spans="2:28" ht="15.75" customHeight="1" x14ac:dyDescent="0.25">
      <c r="B71" s="35"/>
      <c r="C71" s="91" t="str">
        <f>+'[1]FE-03'!B47</f>
        <v>01.03.04.03</v>
      </c>
      <c r="D71" s="41"/>
      <c r="E71" s="41"/>
      <c r="F71" s="42"/>
      <c r="G71" s="92" t="str">
        <f>+'[1]FE-03'!C47</f>
        <v xml:space="preserve">         COMPUERTA METALICA DESARENADOR</v>
      </c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4"/>
      <c r="X71" s="95" t="str">
        <f>+'[1]FE-03'!D47</f>
        <v>und</v>
      </c>
      <c r="Y71" s="96"/>
      <c r="Z71" s="97">
        <f>+'[1]FE-03'!K47</f>
        <v>1</v>
      </c>
      <c r="AA71" s="98"/>
      <c r="AB71" s="99"/>
    </row>
    <row r="72" spans="2:28" ht="15.75" customHeight="1" x14ac:dyDescent="0.25">
      <c r="B72" s="35"/>
      <c r="C72" s="91" t="str">
        <f>+'[1]FE-03'!B48</f>
        <v>01.03.04.04</v>
      </c>
      <c r="D72" s="41"/>
      <c r="E72" s="41"/>
      <c r="F72" s="42"/>
      <c r="G72" s="92" t="str">
        <f>+'[1]FE-03'!C48</f>
        <v xml:space="preserve">         REJILLA METALICA DESARENADOR</v>
      </c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4"/>
      <c r="X72" s="95" t="str">
        <f>+'[1]FE-03'!D48</f>
        <v>und</v>
      </c>
      <c r="Y72" s="96"/>
      <c r="Z72" s="97">
        <f>+'[1]FE-03'!K48</f>
        <v>1</v>
      </c>
      <c r="AA72" s="98"/>
      <c r="AB72" s="99"/>
    </row>
    <row r="73" spans="2:28" ht="15.75" customHeight="1" x14ac:dyDescent="0.25">
      <c r="B73" s="35"/>
      <c r="C73" s="91" t="str">
        <f>+'[1]FE-03'!B49</f>
        <v>01.04</v>
      </c>
      <c r="D73" s="41"/>
      <c r="E73" s="41"/>
      <c r="F73" s="42"/>
      <c r="G73" s="92" t="str">
        <f>+'[1]FE-03'!C49</f>
        <v xml:space="preserve">   LINEA DE CONDUCCION (166.00m)</v>
      </c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4"/>
      <c r="X73" s="95"/>
      <c r="Y73" s="96"/>
      <c r="Z73" s="97"/>
      <c r="AA73" s="98"/>
      <c r="AB73" s="99"/>
    </row>
    <row r="74" spans="2:28" ht="15.75" customHeight="1" x14ac:dyDescent="0.25">
      <c r="B74" s="35"/>
      <c r="C74" s="91" t="str">
        <f>+'[1]FE-03'!B53</f>
        <v>01.04.02</v>
      </c>
      <c r="D74" s="41"/>
      <c r="E74" s="41"/>
      <c r="F74" s="42"/>
      <c r="G74" s="92" t="str">
        <f>+'[1]FE-03'!C53</f>
        <v xml:space="preserve">      MOVIMIENTO DE TIERRAS</v>
      </c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4"/>
      <c r="X74" s="95">
        <f>+'[1]FE-03'!D53</f>
        <v>0</v>
      </c>
      <c r="Y74" s="96"/>
      <c r="Z74" s="97">
        <f>+'[1]FE-03'!K53</f>
        <v>0</v>
      </c>
      <c r="AA74" s="98"/>
      <c r="AB74" s="99"/>
    </row>
    <row r="75" spans="2:28" ht="15.75" customHeight="1" x14ac:dyDescent="0.25">
      <c r="B75" s="35"/>
      <c r="C75" s="91" t="str">
        <f>+'[1]FE-03'!B57</f>
        <v>01.04.02.04</v>
      </c>
      <c r="D75" s="41"/>
      <c r="E75" s="41"/>
      <c r="F75" s="42"/>
      <c r="G75" s="92" t="str">
        <f>+'[1]FE-03'!C57</f>
        <v xml:space="preserve">         ENCIMADO DE TUBERIA CON MATERIAL SELECCIONADO</v>
      </c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4"/>
      <c r="X75" s="95" t="str">
        <f>+'[1]FE-03'!D57</f>
        <v>m3</v>
      </c>
      <c r="Y75" s="96"/>
      <c r="Z75" s="97">
        <f>+'[1]FE-03'!K57</f>
        <v>16.600000000000001</v>
      </c>
      <c r="AA75" s="98"/>
      <c r="AB75" s="99"/>
    </row>
    <row r="76" spans="2:28" ht="15.75" customHeight="1" x14ac:dyDescent="0.25">
      <c r="B76" s="35"/>
      <c r="C76" s="91" t="str">
        <f>+'[1]FE-03'!B58</f>
        <v>01.04.02.05</v>
      </c>
      <c r="D76" s="41"/>
      <c r="E76" s="41"/>
      <c r="F76" s="42"/>
      <c r="G76" s="92" t="str">
        <f>+'[1]FE-03'!C58</f>
        <v xml:space="preserve">         RELLENO FINAL CON MATERIAL DE PROPIO</v>
      </c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4"/>
      <c r="X76" s="95" t="str">
        <f>+'[1]FE-03'!D58</f>
        <v>m3</v>
      </c>
      <c r="Y76" s="96"/>
      <c r="Z76" s="97">
        <f>+'[1]FE-03'!K58</f>
        <v>24.900000000000002</v>
      </c>
      <c r="AA76" s="98"/>
      <c r="AB76" s="99"/>
    </row>
    <row r="77" spans="2:28" ht="15.75" customHeight="1" x14ac:dyDescent="0.25">
      <c r="B77" s="35"/>
      <c r="C77" s="91" t="str">
        <f>+'[1]FE-03'!B59</f>
        <v>01.04.03</v>
      </c>
      <c r="D77" s="41"/>
      <c r="E77" s="41"/>
      <c r="F77" s="42"/>
      <c r="G77" s="92" t="str">
        <f>+'[1]FE-03'!C59</f>
        <v xml:space="preserve">      INSTALACION TUBERIA LINEA DE CONDUCCIÓN</v>
      </c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4"/>
      <c r="X77" s="95"/>
      <c r="Y77" s="96"/>
      <c r="Z77" s="97"/>
      <c r="AA77" s="98"/>
      <c r="AB77" s="99"/>
    </row>
    <row r="78" spans="2:28" ht="15.75" customHeight="1" x14ac:dyDescent="0.25">
      <c r="B78" s="35"/>
      <c r="C78" s="91" t="str">
        <f>+'[1]FE-03'!B60</f>
        <v>01.04.03.01</v>
      </c>
      <c r="D78" s="41"/>
      <c r="E78" s="41"/>
      <c r="F78" s="42"/>
      <c r="G78" s="92" t="str">
        <f>+'[1]FE-03'!C60</f>
        <v xml:space="preserve">         SUM. E INSTALACION DE TUBERIA PVC UF 200mm S-25 NTP 4435 C/ANILLOS</v>
      </c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4"/>
      <c r="X78" s="95" t="str">
        <f>+'[1]FE-03'!D60</f>
        <v>m</v>
      </c>
      <c r="Y78" s="96"/>
      <c r="Z78" s="97">
        <f>+'[1]FE-03'!K60</f>
        <v>166</v>
      </c>
      <c r="AA78" s="98"/>
      <c r="AB78" s="99"/>
    </row>
    <row r="79" spans="2:28" ht="15.75" customHeight="1" x14ac:dyDescent="0.25">
      <c r="B79" s="35"/>
      <c r="C79" s="91" t="str">
        <f>+'[1]FE-03'!B61</f>
        <v>01.04.03.02</v>
      </c>
      <c r="D79" s="41"/>
      <c r="E79" s="41"/>
      <c r="F79" s="42"/>
      <c r="G79" s="92" t="str">
        <f>+'[1]FE-03'!C61</f>
        <v xml:space="preserve">         SUMINISTRO DE ACCESORIOS PVC UF-NTP 4435 DE 200mm</v>
      </c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4"/>
      <c r="X79" s="95" t="str">
        <f>+'[1]FE-03'!D61</f>
        <v>glb</v>
      </c>
      <c r="Y79" s="96"/>
      <c r="Z79" s="97">
        <f>+'[1]FE-03'!K61</f>
        <v>1</v>
      </c>
      <c r="AA79" s="98"/>
      <c r="AB79" s="99"/>
    </row>
    <row r="80" spans="2:28" ht="15.75" customHeight="1" x14ac:dyDescent="0.25">
      <c r="B80" s="35"/>
      <c r="C80" s="91" t="str">
        <f>+'[1]FE-03'!B62</f>
        <v>01.04.04</v>
      </c>
      <c r="D80" s="41"/>
      <c r="E80" s="41"/>
      <c r="F80" s="42"/>
      <c r="G80" s="92" t="str">
        <f>+'[1]FE-03'!C62</f>
        <v xml:space="preserve">      PRUEBA HIDRAULICA</v>
      </c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4"/>
      <c r="X80" s="95"/>
      <c r="Y80" s="96"/>
      <c r="Z80" s="97"/>
      <c r="AA80" s="98"/>
      <c r="AB80" s="99"/>
    </row>
    <row r="81" spans="2:28" ht="15.75" customHeight="1" x14ac:dyDescent="0.25">
      <c r="B81" s="35"/>
      <c r="C81" s="91" t="str">
        <f>+'[1]FE-03'!B63</f>
        <v>01.04.04.01</v>
      </c>
      <c r="D81" s="41"/>
      <c r="E81" s="41"/>
      <c r="F81" s="42"/>
      <c r="G81" s="92" t="str">
        <f>+'[1]FE-03'!C63</f>
        <v xml:space="preserve">         PRUEBA HIDRAULICA</v>
      </c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4"/>
      <c r="X81" s="95" t="str">
        <f>+'[1]FE-03'!D63</f>
        <v>m</v>
      </c>
      <c r="Y81" s="96"/>
      <c r="Z81" s="97">
        <f>+'[1]FE-03'!K63</f>
        <v>166</v>
      </c>
      <c r="AA81" s="98"/>
      <c r="AB81" s="99"/>
    </row>
    <row r="82" spans="2:28" ht="15.75" customHeight="1" x14ac:dyDescent="0.25">
      <c r="B82" s="35"/>
      <c r="C82" s="91" t="str">
        <f>+'[1]FE-03'!B75</f>
        <v>01.06</v>
      </c>
      <c r="D82" s="41"/>
      <c r="E82" s="41"/>
      <c r="F82" s="42"/>
      <c r="G82" s="92" t="str">
        <f>+'[1]FE-03'!C75</f>
        <v xml:space="preserve">   CASETA DE VALVULAS DE RESERVORIO</v>
      </c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4"/>
      <c r="X82" s="95"/>
      <c r="Y82" s="96"/>
      <c r="Z82" s="97"/>
      <c r="AA82" s="98"/>
      <c r="AB82" s="99"/>
    </row>
    <row r="83" spans="2:28" ht="15.75" customHeight="1" x14ac:dyDescent="0.25">
      <c r="B83" s="35"/>
      <c r="C83" s="91" t="str">
        <f>+'[1]FE-03'!B79</f>
        <v>01.06.02</v>
      </c>
      <c r="D83" s="41"/>
      <c r="E83" s="41"/>
      <c r="F83" s="42"/>
      <c r="G83" s="92" t="str">
        <f>+'[1]FE-03'!C79</f>
        <v xml:space="preserve">      MOVIMIENTO DE TIERRAS</v>
      </c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4"/>
      <c r="X83" s="95"/>
      <c r="Y83" s="96"/>
      <c r="Z83" s="97"/>
      <c r="AA83" s="98"/>
      <c r="AB83" s="99"/>
    </row>
    <row r="84" spans="2:28" ht="15.75" customHeight="1" x14ac:dyDescent="0.25">
      <c r="B84" s="35"/>
      <c r="C84" s="91" t="str">
        <f>+'[1]FE-03'!B82</f>
        <v>01.06.03.01</v>
      </c>
      <c r="D84" s="41"/>
      <c r="E84" s="41"/>
      <c r="F84" s="42"/>
      <c r="G84" s="92" t="str">
        <f>+'[1]FE-03'!C82</f>
        <v xml:space="preserve">         ENCOFRADO Y DESENCOFRADO NORMAL</v>
      </c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4"/>
      <c r="X84" s="95" t="str">
        <f>+'[1]FE-03'!D82</f>
        <v>m2</v>
      </c>
      <c r="Y84" s="96"/>
      <c r="Z84" s="97">
        <f>+'[1]FE-03'!K82</f>
        <v>12.780000000000001</v>
      </c>
      <c r="AA84" s="98"/>
      <c r="AB84" s="99"/>
    </row>
    <row r="85" spans="2:28" ht="15.75" customHeight="1" x14ac:dyDescent="0.25">
      <c r="B85" s="35"/>
      <c r="C85" s="91" t="str">
        <f>+'[1]FE-03'!B83</f>
        <v>01.06.03.02</v>
      </c>
      <c r="D85" s="41"/>
      <c r="E85" s="41"/>
      <c r="F85" s="42"/>
      <c r="G85" s="92" t="str">
        <f>+'[1]FE-03'!C83</f>
        <v xml:space="preserve">         CONCRETO ARMADO f'c=175 kg/cm2 SIN MEZCLADORA</v>
      </c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4"/>
      <c r="X85" s="95" t="str">
        <f>+'[1]FE-03'!D83</f>
        <v>m3</v>
      </c>
      <c r="Y85" s="96"/>
      <c r="Z85" s="97">
        <f>+'[1]FE-03'!K83</f>
        <v>1.19</v>
      </c>
      <c r="AA85" s="98"/>
      <c r="AB85" s="99"/>
    </row>
    <row r="86" spans="2:28" ht="15.75" customHeight="1" x14ac:dyDescent="0.25">
      <c r="B86" s="35"/>
      <c r="C86" s="91" t="str">
        <f>+'[1]FE-03'!B84</f>
        <v>01.06.03.03</v>
      </c>
      <c r="D86" s="41"/>
      <c r="E86" s="41"/>
      <c r="F86" s="42"/>
      <c r="G86" s="92" t="str">
        <f>+'[1]FE-03'!C84</f>
        <v xml:space="preserve">         TARRAJEO Y SOLAQUEO DE ESTRUCTURA</v>
      </c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4"/>
      <c r="X86" s="95" t="str">
        <f>+'[1]FE-03'!D84</f>
        <v>m2</v>
      </c>
      <c r="Y86" s="96"/>
      <c r="Z86" s="97">
        <f>+'[1]FE-03'!K84</f>
        <v>9.06</v>
      </c>
      <c r="AA86" s="98"/>
      <c r="AB86" s="99"/>
    </row>
    <row r="87" spans="2:28" ht="15.75" customHeight="1" x14ac:dyDescent="0.25">
      <c r="B87" s="35"/>
      <c r="C87" s="91" t="str">
        <f>+'[1]FE-03'!B85</f>
        <v>01.06.04</v>
      </c>
      <c r="D87" s="41"/>
      <c r="E87" s="41"/>
      <c r="F87" s="42"/>
      <c r="G87" s="92" t="str">
        <f>+'[1]FE-03'!C85</f>
        <v xml:space="preserve">      SUMINISTRO E INSTALACION DE ACCESORIOS</v>
      </c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4"/>
      <c r="X87" s="95"/>
      <c r="Y87" s="96"/>
      <c r="Z87" s="97"/>
      <c r="AA87" s="98"/>
      <c r="AB87" s="99"/>
    </row>
    <row r="88" spans="2:28" ht="15.75" customHeight="1" x14ac:dyDescent="0.25">
      <c r="B88" s="35"/>
      <c r="C88" s="91" t="str">
        <f>+'[1]FE-03'!B86</f>
        <v>01.06.04.01</v>
      </c>
      <c r="D88" s="41"/>
      <c r="E88" s="41"/>
      <c r="F88" s="42"/>
      <c r="G88" s="92" t="str">
        <f>+'[1]FE-03'!C86</f>
        <v xml:space="preserve">         SUM. E INSTALACIÓN DE VALVULAS DE CONTROL Y PURGA 160mm</v>
      </c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4"/>
      <c r="X88" s="95" t="str">
        <f>+'[1]FE-03'!D86</f>
        <v>und</v>
      </c>
      <c r="Y88" s="96"/>
      <c r="Z88" s="97">
        <f>+'[1]FE-03'!K86</f>
        <v>1</v>
      </c>
      <c r="AA88" s="98"/>
      <c r="AB88" s="99"/>
    </row>
    <row r="89" spans="2:28" ht="15.75" customHeight="1" x14ac:dyDescent="0.25">
      <c r="B89" s="35"/>
      <c r="C89" s="91" t="str">
        <f>+'[1]FE-03'!B87</f>
        <v>01.07</v>
      </c>
      <c r="D89" s="41"/>
      <c r="E89" s="41"/>
      <c r="F89" s="42"/>
      <c r="G89" s="92" t="str">
        <f>+'[1]FE-03'!C87</f>
        <v xml:space="preserve">   CERCO PERIMETRICO</v>
      </c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4"/>
      <c r="X89" s="95"/>
      <c r="Y89" s="96"/>
      <c r="Z89" s="97"/>
      <c r="AA89" s="98"/>
      <c r="AB89" s="99"/>
    </row>
    <row r="90" spans="2:28" ht="15.75" customHeight="1" x14ac:dyDescent="0.25">
      <c r="B90" s="35"/>
      <c r="C90" s="91" t="str">
        <f>+'[1]FE-03'!B90</f>
        <v>01.07.02</v>
      </c>
      <c r="D90" s="41"/>
      <c r="E90" s="41"/>
      <c r="F90" s="42"/>
      <c r="G90" s="92" t="str">
        <f>+'[1]FE-03'!C90</f>
        <v xml:space="preserve">      CONCRETO SIMPLE</v>
      </c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4"/>
      <c r="X90" s="95"/>
      <c r="Y90" s="96"/>
      <c r="Z90" s="97"/>
      <c r="AA90" s="98"/>
      <c r="AB90" s="99"/>
    </row>
    <row r="91" spans="2:28" ht="15.75" customHeight="1" x14ac:dyDescent="0.25">
      <c r="B91" s="35"/>
      <c r="C91" s="91" t="str">
        <f>+'[1]FE-03'!B91</f>
        <v>01.07.02.01</v>
      </c>
      <c r="D91" s="41"/>
      <c r="E91" s="41"/>
      <c r="F91" s="42"/>
      <c r="G91" s="92" t="str">
        <f>+'[1]FE-03'!C91</f>
        <v xml:space="preserve">         CONCRETO 1:8 + 25% PIEDRA MEDIANA</v>
      </c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4"/>
      <c r="X91" s="95" t="str">
        <f>+'[1]FE-03'!D91</f>
        <v>m3</v>
      </c>
      <c r="Y91" s="96"/>
      <c r="Z91" s="97">
        <f>+'[1]FE-03'!K91</f>
        <v>3.24</v>
      </c>
      <c r="AA91" s="98"/>
      <c r="AB91" s="99"/>
    </row>
    <row r="92" spans="2:28" ht="15.75" customHeight="1" x14ac:dyDescent="0.25">
      <c r="B92" s="35"/>
      <c r="C92" s="91" t="str">
        <f>+'[1]FE-03'!B92</f>
        <v>01.07.03</v>
      </c>
      <c r="D92" s="41"/>
      <c r="E92" s="41"/>
      <c r="F92" s="42"/>
      <c r="G92" s="92" t="str">
        <f>+'[1]FE-03'!C92</f>
        <v xml:space="preserve">      CERCO DE ALAMBRES</v>
      </c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4"/>
      <c r="X92" s="95"/>
      <c r="Y92" s="96"/>
      <c r="Z92" s="97"/>
      <c r="AA92" s="98"/>
      <c r="AB92" s="99"/>
    </row>
    <row r="93" spans="2:28" ht="15.75" customHeight="1" x14ac:dyDescent="0.25">
      <c r="B93" s="35"/>
      <c r="C93" s="91" t="str">
        <f>+'[1]FE-03'!B93</f>
        <v>01.07.03.01</v>
      </c>
      <c r="D93" s="41"/>
      <c r="E93" s="41"/>
      <c r="F93" s="42"/>
      <c r="G93" s="92" t="str">
        <f>+'[1]FE-03'!C93</f>
        <v xml:space="preserve">         SUMINISTRO E INSTALACION DE  ALAMBRE DE PUAS</v>
      </c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4"/>
      <c r="X93" s="95" t="str">
        <f>+'[1]FE-03'!D93</f>
        <v>m</v>
      </c>
      <c r="Y93" s="96"/>
      <c r="Z93" s="97">
        <f>+'[1]FE-03'!K93</f>
        <v>432</v>
      </c>
      <c r="AA93" s="98"/>
      <c r="AB93" s="99"/>
    </row>
    <row r="94" spans="2:28" ht="15.75" customHeight="1" x14ac:dyDescent="0.25">
      <c r="B94" s="35"/>
      <c r="C94" s="91" t="str">
        <f>+'[1]FE-03'!B94</f>
        <v>01.07.03.02</v>
      </c>
      <c r="D94" s="41"/>
      <c r="E94" s="41"/>
      <c r="F94" s="42"/>
      <c r="G94" s="92" t="str">
        <f>+'[1]FE-03'!C94</f>
        <v xml:space="preserve">         TUBERIA F° G°</v>
      </c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4"/>
      <c r="X94" s="95" t="str">
        <f>+'[1]FE-03'!D94</f>
        <v>und</v>
      </c>
      <c r="Y94" s="96"/>
      <c r="Z94" s="97">
        <f>+'[1]FE-03'!K94</f>
        <v>72</v>
      </c>
      <c r="AA94" s="98"/>
      <c r="AB94" s="99"/>
    </row>
    <row r="95" spans="2:28" ht="15.75" customHeight="1" x14ac:dyDescent="0.25">
      <c r="B95" s="35"/>
      <c r="C95" s="91" t="str">
        <f>+'[1]FE-03'!B95</f>
        <v>02</v>
      </c>
      <c r="D95" s="41"/>
      <c r="E95" s="41"/>
      <c r="F95" s="42"/>
      <c r="G95" s="92" t="str">
        <f>+'[1]FE-03'!C95</f>
        <v>CAPACITACION, PLAN DE MANEJO AMBIENTAL Y SEGURIDAD SALUD OCUPACIONAL</v>
      </c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4"/>
      <c r="X95" s="95"/>
      <c r="Y95" s="96"/>
      <c r="Z95" s="97"/>
      <c r="AA95" s="98"/>
      <c r="AB95" s="99"/>
    </row>
    <row r="96" spans="2:28" ht="15.75" customHeight="1" x14ac:dyDescent="0.25">
      <c r="B96" s="35"/>
      <c r="C96" s="91" t="str">
        <f>+'[1]FE-03'!B97</f>
        <v>02.01</v>
      </c>
      <c r="D96" s="41"/>
      <c r="E96" s="41"/>
      <c r="F96" s="42"/>
      <c r="G96" s="92" t="str">
        <f>+'[1]FE-03'!C97</f>
        <v xml:space="preserve">   CAPACITACION EN MANEJO DE AGUA Y CULTIVOS</v>
      </c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4"/>
      <c r="X96" s="95"/>
      <c r="Y96" s="96"/>
      <c r="Z96" s="97"/>
      <c r="AA96" s="98"/>
      <c r="AB96" s="99"/>
    </row>
    <row r="97" spans="2:41" ht="15.75" customHeight="1" x14ac:dyDescent="0.25">
      <c r="B97" s="35"/>
      <c r="C97" s="91" t="str">
        <f>+'[1]FE-03'!B98</f>
        <v>02.01.01</v>
      </c>
      <c r="D97" s="41"/>
      <c r="E97" s="41"/>
      <c r="F97" s="42"/>
      <c r="G97" s="92" t="str">
        <f>+'[1]FE-03'!C98</f>
        <v xml:space="preserve">      CAPACITACION EN EL MANEJO DE CULTIVOS</v>
      </c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4"/>
      <c r="X97" s="95" t="str">
        <f>+'[1]FE-03'!D98</f>
        <v>MOD</v>
      </c>
      <c r="Y97" s="96"/>
      <c r="Z97" s="97">
        <f>+'[1]FE-03'!K98</f>
        <v>1</v>
      </c>
      <c r="AA97" s="98"/>
      <c r="AB97" s="99"/>
    </row>
    <row r="98" spans="2:41" ht="15.75" customHeight="1" x14ac:dyDescent="0.25">
      <c r="B98" s="35"/>
      <c r="C98" s="91" t="str">
        <f>+'[1]FE-03'!B99</f>
        <v>02.02</v>
      </c>
      <c r="D98" s="41"/>
      <c r="E98" s="41"/>
      <c r="F98" s="42"/>
      <c r="G98" s="92" t="str">
        <f>+'[1]FE-03'!C99</f>
        <v xml:space="preserve">   PLAN DE MANEJO AMBIENTAL</v>
      </c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4"/>
      <c r="X98" s="95"/>
      <c r="Y98" s="96"/>
      <c r="Z98" s="97"/>
      <c r="AA98" s="98"/>
      <c r="AB98" s="99"/>
    </row>
    <row r="99" spans="2:41" ht="15.75" customHeight="1" x14ac:dyDescent="0.25">
      <c r="B99" s="35"/>
      <c r="C99" s="91" t="str">
        <f>+'[1]FE-03'!B101</f>
        <v>02.02.02</v>
      </c>
      <c r="D99" s="41"/>
      <c r="E99" s="41"/>
      <c r="F99" s="42"/>
      <c r="G99" s="92" t="str">
        <f>+'[1]FE-03'!C101</f>
        <v xml:space="preserve">      CAPACITACION EN EL MANEJO DE AGUA, OPERACION Y MANTENIMIENTO</v>
      </c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4"/>
      <c r="X99" s="95" t="str">
        <f>+'[1]FE-03'!D101</f>
        <v>MOD</v>
      </c>
      <c r="Y99" s="96"/>
      <c r="Z99" s="97">
        <f>+'[1]FE-03'!K101</f>
        <v>1</v>
      </c>
      <c r="AA99" s="98"/>
      <c r="AB99" s="99"/>
    </row>
    <row r="100" spans="2:41" ht="15.75" customHeight="1" x14ac:dyDescent="0.25">
      <c r="B100" s="35"/>
      <c r="C100" s="91" t="str">
        <f>+'[1]FE-03'!B102</f>
        <v>02.02.03</v>
      </c>
      <c r="D100" s="41"/>
      <c r="E100" s="41"/>
      <c r="F100" s="42"/>
      <c r="G100" s="92" t="str">
        <f>+'[1]FE-03'!C102</f>
        <v xml:space="preserve">      CAPACITACION Y FORTALECIMIENTO DEL COMITE DE REGANTES</v>
      </c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4"/>
      <c r="X100" s="95" t="str">
        <f>+'[1]FE-03'!D102</f>
        <v>MOD</v>
      </c>
      <c r="Y100" s="96"/>
      <c r="Z100" s="97">
        <f>+'[1]FE-03'!K102</f>
        <v>1</v>
      </c>
      <c r="AA100" s="98"/>
      <c r="AB100" s="99"/>
    </row>
    <row r="101" spans="2:41" ht="15.75" customHeight="1" x14ac:dyDescent="0.25">
      <c r="B101" s="35"/>
      <c r="C101" s="91" t="str">
        <f>+'[1]FE-03'!B103</f>
        <v>02.02.04</v>
      </c>
      <c r="D101" s="41"/>
      <c r="E101" s="41"/>
      <c r="F101" s="42"/>
      <c r="G101" s="92" t="str">
        <f>+'[1]FE-03'!C103</f>
        <v xml:space="preserve">      PROGRAMA DE RELACIONES COMUNITARIAS - PARTICIPACION CIUDADANA</v>
      </c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4"/>
      <c r="X101" s="95" t="str">
        <f>+'[1]FE-03'!D103</f>
        <v>MOD</v>
      </c>
      <c r="Y101" s="96"/>
      <c r="Z101" s="97">
        <f>+'[1]FE-03'!K103</f>
        <v>1</v>
      </c>
      <c r="AA101" s="98"/>
      <c r="AB101" s="99"/>
    </row>
    <row r="102" spans="2:41" ht="15.75" customHeight="1" x14ac:dyDescent="0.25">
      <c r="B102" s="35"/>
      <c r="C102" s="91" t="str">
        <f>+'[1]FE-03'!B104</f>
        <v>02.02.05</v>
      </c>
      <c r="D102" s="41"/>
      <c r="E102" s="41"/>
      <c r="F102" s="42"/>
      <c r="G102" s="92" t="str">
        <f>+'[1]FE-03'!C104</f>
        <v xml:space="preserve">      ADQUISICION DE CONTENEDORES PARA RESIDUOS SOLIDOS</v>
      </c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4"/>
      <c r="X102" s="95" t="str">
        <f>+'[1]FE-03'!D104</f>
        <v>glb</v>
      </c>
      <c r="Y102" s="96"/>
      <c r="Z102" s="97">
        <f>+'[1]FE-03'!K104</f>
        <v>1</v>
      </c>
      <c r="AA102" s="98"/>
      <c r="AB102" s="99"/>
    </row>
    <row r="103" spans="2:41" x14ac:dyDescent="0.25">
      <c r="B103" s="35"/>
      <c r="D103" s="35"/>
      <c r="E103" s="35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41" x14ac:dyDescent="0.25">
      <c r="B104" s="35"/>
      <c r="D104" s="35"/>
      <c r="E104" s="35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41" x14ac:dyDescent="0.25">
      <c r="B105" s="35"/>
      <c r="D105" s="35"/>
      <c r="E105" s="35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41" x14ac:dyDescent="0.25">
      <c r="C106" s="35" t="s">
        <v>57</v>
      </c>
      <c r="U106" s="1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</row>
    <row r="107" spans="2:41" x14ac:dyDescent="0.25">
      <c r="C107" s="35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</row>
    <row r="108" spans="2:41" ht="18" customHeight="1" x14ac:dyDescent="0.25">
      <c r="C108" s="103" t="s">
        <v>58</v>
      </c>
      <c r="D108" s="104"/>
      <c r="E108" s="104"/>
      <c r="F108" s="104"/>
      <c r="G108" s="105"/>
      <c r="H108" s="106" t="s">
        <v>59</v>
      </c>
      <c r="I108" s="107"/>
      <c r="J108" s="107"/>
      <c r="K108" s="107"/>
      <c r="L108" s="108"/>
      <c r="M108" s="109" t="s">
        <v>60</v>
      </c>
      <c r="N108" s="110"/>
      <c r="O108" s="110"/>
      <c r="P108" s="110"/>
      <c r="Q108" s="110"/>
      <c r="R108" s="110"/>
      <c r="S108" s="111"/>
      <c r="T108" s="109" t="s">
        <v>61</v>
      </c>
      <c r="U108" s="110"/>
      <c r="V108" s="110"/>
      <c r="W108" s="110"/>
      <c r="X108" s="110"/>
      <c r="Y108" s="110"/>
      <c r="Z108" s="110"/>
      <c r="AA108" s="111"/>
      <c r="AB108" s="109" t="s">
        <v>62</v>
      </c>
      <c r="AC108" s="110"/>
      <c r="AD108" s="110"/>
      <c r="AE108" s="110"/>
      <c r="AF108" s="110"/>
      <c r="AG108" s="110"/>
      <c r="AH108" s="111"/>
      <c r="AI108" s="109" t="s">
        <v>63</v>
      </c>
      <c r="AJ108" s="110"/>
      <c r="AK108" s="110"/>
      <c r="AL108" s="110"/>
      <c r="AM108" s="110"/>
      <c r="AN108" s="110"/>
      <c r="AO108" s="111"/>
    </row>
    <row r="109" spans="2:41" x14ac:dyDescent="0.25">
      <c r="C109" s="112"/>
      <c r="D109" s="113"/>
      <c r="E109" s="113"/>
      <c r="F109" s="113"/>
      <c r="G109" s="114"/>
      <c r="H109" s="115"/>
      <c r="I109" s="116"/>
      <c r="J109" s="116"/>
      <c r="K109" s="116"/>
      <c r="L109" s="117"/>
      <c r="M109" s="109" t="s">
        <v>33</v>
      </c>
      <c r="N109" s="110"/>
      <c r="O109" s="110"/>
      <c r="P109" s="110"/>
      <c r="Q109" s="111"/>
      <c r="R109" s="109" t="s">
        <v>64</v>
      </c>
      <c r="S109" s="111"/>
      <c r="T109" s="109" t="s">
        <v>33</v>
      </c>
      <c r="U109" s="110"/>
      <c r="V109" s="110"/>
      <c r="W109" s="110"/>
      <c r="X109" s="110"/>
      <c r="Y109" s="111"/>
      <c r="Z109" s="109" t="s">
        <v>64</v>
      </c>
      <c r="AA109" s="111"/>
      <c r="AB109" s="109" t="s">
        <v>33</v>
      </c>
      <c r="AC109" s="110"/>
      <c r="AD109" s="110"/>
      <c r="AE109" s="110"/>
      <c r="AF109" s="111"/>
      <c r="AG109" s="109" t="s">
        <v>64</v>
      </c>
      <c r="AH109" s="111"/>
      <c r="AI109" s="109" t="s">
        <v>33</v>
      </c>
      <c r="AJ109" s="110"/>
      <c r="AK109" s="110"/>
      <c r="AL109" s="110"/>
      <c r="AM109" s="111"/>
      <c r="AN109" s="109" t="s">
        <v>64</v>
      </c>
      <c r="AO109" s="111"/>
    </row>
    <row r="110" spans="2:41" x14ac:dyDescent="0.25">
      <c r="C110" s="109" t="s">
        <v>65</v>
      </c>
      <c r="D110" s="110"/>
      <c r="E110" s="110"/>
      <c r="F110" s="110"/>
      <c r="G110" s="111"/>
      <c r="H110" s="118">
        <f>+'[1]FE-03'!G115</f>
        <v>149017.00000000003</v>
      </c>
      <c r="I110" s="119"/>
      <c r="J110" s="119"/>
      <c r="K110" s="119"/>
      <c r="L110" s="120"/>
      <c r="M110" s="121">
        <v>92261.511599999998</v>
      </c>
      <c r="N110" s="122"/>
      <c r="O110" s="122"/>
      <c r="P110" s="122"/>
      <c r="Q110" s="123"/>
      <c r="R110" s="124">
        <f>M110/H110</f>
        <v>0.61913413637370218</v>
      </c>
      <c r="S110" s="125"/>
      <c r="T110" s="126">
        <v>56755.488400000002</v>
      </c>
      <c r="U110" s="127"/>
      <c r="V110" s="127"/>
      <c r="W110" s="127"/>
      <c r="X110" s="127"/>
      <c r="Y110" s="128"/>
      <c r="Z110" s="129">
        <f>T110/H110</f>
        <v>0.3808658636262976</v>
      </c>
      <c r="AA110" s="130"/>
      <c r="AB110" s="121">
        <f>T110+M110</f>
        <v>149017</v>
      </c>
      <c r="AC110" s="122"/>
      <c r="AD110" s="122"/>
      <c r="AE110" s="122"/>
      <c r="AF110" s="123"/>
      <c r="AG110" s="124">
        <f>AB110/H110</f>
        <v>0.99999999999999978</v>
      </c>
      <c r="AH110" s="125"/>
      <c r="AI110" s="121">
        <f>+H110-AB110</f>
        <v>0</v>
      </c>
      <c r="AJ110" s="122"/>
      <c r="AK110" s="122"/>
      <c r="AL110" s="122"/>
      <c r="AM110" s="123"/>
      <c r="AN110" s="124">
        <f>AI110/H110</f>
        <v>0</v>
      </c>
      <c r="AO110" s="125"/>
    </row>
    <row r="111" spans="2:41" x14ac:dyDescent="0.25">
      <c r="C111" s="109" t="s">
        <v>66</v>
      </c>
      <c r="D111" s="110"/>
      <c r="E111" s="110"/>
      <c r="F111" s="110"/>
      <c r="G111" s="111"/>
      <c r="H111" s="118">
        <f>H110</f>
        <v>149017.00000000003</v>
      </c>
      <c r="I111" s="119"/>
      <c r="J111" s="119"/>
      <c r="K111" s="119"/>
      <c r="L111" s="120"/>
      <c r="M111" s="121">
        <v>96938.030000000013</v>
      </c>
      <c r="N111" s="122"/>
      <c r="O111" s="122"/>
      <c r="P111" s="122"/>
      <c r="Q111" s="123"/>
      <c r="R111" s="124">
        <f>M111/H110</f>
        <v>0.65051658535603318</v>
      </c>
      <c r="S111" s="125"/>
      <c r="T111" s="126">
        <f>+'[1]FE-03'!L115</f>
        <v>45078.97</v>
      </c>
      <c r="U111" s="127"/>
      <c r="V111" s="127"/>
      <c r="W111" s="127"/>
      <c r="X111" s="127"/>
      <c r="Y111" s="128"/>
      <c r="Z111" s="129">
        <f>T111/H110</f>
        <v>0.30250890837958078</v>
      </c>
      <c r="AA111" s="130"/>
      <c r="AB111" s="121">
        <f>T111+M111</f>
        <v>142017</v>
      </c>
      <c r="AC111" s="122"/>
      <c r="AD111" s="122"/>
      <c r="AE111" s="122"/>
      <c r="AF111" s="123"/>
      <c r="AG111" s="124">
        <f>AB111/H110</f>
        <v>0.95302549373561385</v>
      </c>
      <c r="AH111" s="125"/>
      <c r="AI111" s="121">
        <f>H110-AB111</f>
        <v>7000.0000000000291</v>
      </c>
      <c r="AJ111" s="122"/>
      <c r="AK111" s="122"/>
      <c r="AL111" s="122"/>
      <c r="AM111" s="123"/>
      <c r="AN111" s="124">
        <f>AI111/H110</f>
        <v>4.697450626438613E-2</v>
      </c>
      <c r="AO111" s="125"/>
    </row>
    <row r="112" spans="2:41" x14ac:dyDescent="0.25">
      <c r="C112" s="109" t="s">
        <v>67</v>
      </c>
      <c r="D112" s="110"/>
      <c r="E112" s="110"/>
      <c r="F112" s="110"/>
      <c r="G112" s="111"/>
      <c r="H112" s="131">
        <f>H110</f>
        <v>149017.00000000003</v>
      </c>
      <c r="I112" s="132"/>
      <c r="J112" s="132"/>
      <c r="K112" s="132"/>
      <c r="L112" s="133"/>
      <c r="M112" s="121">
        <v>96938.030000000013</v>
      </c>
      <c r="N112" s="122"/>
      <c r="O112" s="122"/>
      <c r="P112" s="122"/>
      <c r="Q112" s="123"/>
      <c r="R112" s="124">
        <f>+M112/H110</f>
        <v>0.65051658535603318</v>
      </c>
      <c r="S112" s="125"/>
      <c r="T112" s="126">
        <f>SUM(T111:Y111)</f>
        <v>45078.97</v>
      </c>
      <c r="U112" s="127"/>
      <c r="V112" s="127"/>
      <c r="W112" s="127"/>
      <c r="X112" s="127"/>
      <c r="Y112" s="128"/>
      <c r="Z112" s="129">
        <f>SUM(Z111:AA111)</f>
        <v>0.30250890837958078</v>
      </c>
      <c r="AA112" s="130"/>
      <c r="AB112" s="121">
        <f>AB111</f>
        <v>142017</v>
      </c>
      <c r="AC112" s="122"/>
      <c r="AD112" s="122"/>
      <c r="AE112" s="122"/>
      <c r="AF112" s="123"/>
      <c r="AG112" s="124">
        <f>AB112/H111</f>
        <v>0.95302549373561385</v>
      </c>
      <c r="AH112" s="125"/>
      <c r="AI112" s="121">
        <f>H110-AB112</f>
        <v>7000.0000000000291</v>
      </c>
      <c r="AJ112" s="122"/>
      <c r="AK112" s="122"/>
      <c r="AL112" s="122"/>
      <c r="AM112" s="123"/>
      <c r="AN112" s="124">
        <f>AI112/H111</f>
        <v>4.697450626438613E-2</v>
      </c>
      <c r="AO112" s="125"/>
    </row>
    <row r="113" spans="2:48" x14ac:dyDescent="0.25">
      <c r="C113" s="53"/>
      <c r="D113" s="53"/>
      <c r="E113" s="53"/>
      <c r="F113" s="53"/>
      <c r="G113" s="53"/>
      <c r="H113" s="134"/>
      <c r="I113" s="134"/>
      <c r="J113" s="134"/>
      <c r="K113" s="134"/>
      <c r="L113" s="134"/>
      <c r="M113" s="135"/>
      <c r="N113" s="135"/>
      <c r="O113" s="135"/>
      <c r="P113" s="135"/>
      <c r="Q113" s="135"/>
      <c r="R113" s="136"/>
      <c r="S113" s="136"/>
      <c r="T113" s="137"/>
      <c r="U113" s="137"/>
      <c r="V113" s="137"/>
      <c r="W113" s="137"/>
      <c r="X113" s="137"/>
      <c r="Y113" s="137"/>
      <c r="Z113" s="138"/>
      <c r="AA113" s="138"/>
      <c r="AB113" s="135"/>
      <c r="AC113" s="135"/>
      <c r="AD113" s="135"/>
      <c r="AE113" s="135"/>
      <c r="AF113" s="135"/>
      <c r="AG113" s="136"/>
      <c r="AH113" s="136"/>
      <c r="AI113" s="135"/>
      <c r="AJ113" s="135"/>
      <c r="AK113" s="135"/>
      <c r="AL113" s="135"/>
      <c r="AM113" s="135"/>
      <c r="AN113" s="136"/>
      <c r="AO113" s="136"/>
    </row>
    <row r="114" spans="2:48" x14ac:dyDescent="0.25"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135"/>
      <c r="N114" s="135"/>
      <c r="O114" s="135"/>
      <c r="P114" s="135"/>
      <c r="Q114" s="135"/>
      <c r="R114" s="136"/>
      <c r="S114" s="136"/>
      <c r="T114" s="135"/>
      <c r="U114" s="135"/>
      <c r="V114" s="135"/>
      <c r="W114" s="135"/>
      <c r="X114" s="135"/>
      <c r="Y114" s="135"/>
      <c r="Z114" s="136"/>
      <c r="AA114" s="136"/>
      <c r="AB114" s="135"/>
      <c r="AC114" s="135"/>
      <c r="AD114" s="135"/>
      <c r="AE114" s="135"/>
      <c r="AF114" s="135"/>
      <c r="AG114" s="136"/>
      <c r="AH114" s="136"/>
      <c r="AI114" s="135"/>
      <c r="AJ114" s="135"/>
      <c r="AK114" s="135"/>
      <c r="AL114" s="135"/>
      <c r="AM114" s="135"/>
      <c r="AN114" s="136"/>
      <c r="AO114" s="136"/>
    </row>
    <row r="115" spans="2:48" x14ac:dyDescent="0.25">
      <c r="C115" s="54" t="s">
        <v>68</v>
      </c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53"/>
      <c r="AM115" s="53"/>
      <c r="AN115" s="53"/>
      <c r="AO115" s="53"/>
    </row>
    <row r="116" spans="2:48" x14ac:dyDescent="0.25">
      <c r="C116" s="103" t="s">
        <v>69</v>
      </c>
      <c r="D116" s="104"/>
      <c r="E116" s="104"/>
      <c r="F116" s="104"/>
      <c r="G116" s="105"/>
      <c r="H116" s="139" t="s">
        <v>70</v>
      </c>
      <c r="I116" s="139"/>
      <c r="J116" s="139"/>
      <c r="K116" s="139"/>
      <c r="L116" s="139"/>
      <c r="M116" s="140" t="s">
        <v>60</v>
      </c>
      <c r="N116" s="140"/>
      <c r="O116" s="140"/>
      <c r="P116" s="140"/>
      <c r="Q116" s="140"/>
      <c r="R116" s="140"/>
      <c r="S116" s="140"/>
      <c r="T116" s="140" t="s">
        <v>61</v>
      </c>
      <c r="U116" s="140"/>
      <c r="V116" s="140"/>
      <c r="W116" s="140"/>
      <c r="X116" s="140"/>
      <c r="Y116" s="140"/>
      <c r="Z116" s="140"/>
      <c r="AA116" s="140"/>
      <c r="AB116" s="140" t="s">
        <v>62</v>
      </c>
      <c r="AC116" s="140"/>
      <c r="AD116" s="140"/>
      <c r="AE116" s="140"/>
      <c r="AF116" s="140"/>
      <c r="AG116" s="140"/>
      <c r="AH116" s="140"/>
      <c r="AI116" s="109" t="s">
        <v>63</v>
      </c>
      <c r="AJ116" s="110"/>
      <c r="AK116" s="110"/>
      <c r="AL116" s="110"/>
      <c r="AM116" s="110"/>
      <c r="AN116" s="110"/>
      <c r="AO116" s="111"/>
    </row>
    <row r="117" spans="2:48" x14ac:dyDescent="0.25">
      <c r="C117" s="112"/>
      <c r="D117" s="113"/>
      <c r="E117" s="113"/>
      <c r="F117" s="113"/>
      <c r="G117" s="114"/>
      <c r="H117" s="139"/>
      <c r="I117" s="139"/>
      <c r="J117" s="139"/>
      <c r="K117" s="139"/>
      <c r="L117" s="139"/>
      <c r="M117" s="140" t="s">
        <v>33</v>
      </c>
      <c r="N117" s="140"/>
      <c r="O117" s="140"/>
      <c r="P117" s="140"/>
      <c r="Q117" s="140"/>
      <c r="R117" s="140" t="s">
        <v>64</v>
      </c>
      <c r="S117" s="140"/>
      <c r="T117" s="140" t="s">
        <v>33</v>
      </c>
      <c r="U117" s="140"/>
      <c r="V117" s="140"/>
      <c r="W117" s="140"/>
      <c r="X117" s="140"/>
      <c r="Y117" s="140"/>
      <c r="Z117" s="140" t="s">
        <v>64</v>
      </c>
      <c r="AA117" s="140"/>
      <c r="AB117" s="140" t="s">
        <v>33</v>
      </c>
      <c r="AC117" s="140"/>
      <c r="AD117" s="140"/>
      <c r="AE117" s="140"/>
      <c r="AF117" s="140"/>
      <c r="AG117" s="140" t="s">
        <v>64</v>
      </c>
      <c r="AH117" s="140"/>
      <c r="AI117" s="140" t="s">
        <v>33</v>
      </c>
      <c r="AJ117" s="140"/>
      <c r="AK117" s="140"/>
      <c r="AL117" s="140"/>
      <c r="AM117" s="140"/>
      <c r="AN117" s="140" t="s">
        <v>64</v>
      </c>
      <c r="AO117" s="140"/>
    </row>
    <row r="118" spans="2:48" x14ac:dyDescent="0.25">
      <c r="C118" s="140" t="s">
        <v>65</v>
      </c>
      <c r="D118" s="140"/>
      <c r="E118" s="140"/>
      <c r="F118" s="140"/>
      <c r="G118" s="140"/>
      <c r="H118" s="118">
        <f>+'[1]FE-03'!G120</f>
        <v>193340.06000000006</v>
      </c>
      <c r="I118" s="119"/>
      <c r="J118" s="119"/>
      <c r="K118" s="119"/>
      <c r="L118" s="120"/>
      <c r="M118" s="121">
        <v>128409.02276000001</v>
      </c>
      <c r="N118" s="122"/>
      <c r="O118" s="122"/>
      <c r="P118" s="122"/>
      <c r="Q118" s="123"/>
      <c r="R118" s="124">
        <f>+M118/H118</f>
        <v>0.66416149224325249</v>
      </c>
      <c r="S118" s="125"/>
      <c r="T118" s="126">
        <v>64931.037239999998</v>
      </c>
      <c r="U118" s="127"/>
      <c r="V118" s="127"/>
      <c r="W118" s="127"/>
      <c r="X118" s="127"/>
      <c r="Y118" s="128"/>
      <c r="Z118" s="129">
        <f>T118/H118</f>
        <v>0.33583850775674723</v>
      </c>
      <c r="AA118" s="130"/>
      <c r="AB118" s="121">
        <f>+T118+M118</f>
        <v>193340.06</v>
      </c>
      <c r="AC118" s="122"/>
      <c r="AD118" s="122"/>
      <c r="AE118" s="122"/>
      <c r="AF118" s="123"/>
      <c r="AG118" s="124">
        <f>+AB118/H118</f>
        <v>0.99999999999999967</v>
      </c>
      <c r="AH118" s="125"/>
      <c r="AI118" s="121">
        <f>+H118-AB118</f>
        <v>0</v>
      </c>
      <c r="AJ118" s="122"/>
      <c r="AK118" s="122"/>
      <c r="AL118" s="122"/>
      <c r="AM118" s="123"/>
      <c r="AN118" s="124">
        <f>+AI118/H118</f>
        <v>0</v>
      </c>
      <c r="AO118" s="125"/>
    </row>
    <row r="119" spans="2:48" x14ac:dyDescent="0.25">
      <c r="C119" s="140" t="s">
        <v>66</v>
      </c>
      <c r="D119" s="140"/>
      <c r="E119" s="140"/>
      <c r="F119" s="140"/>
      <c r="G119" s="140"/>
      <c r="H119" s="131">
        <f>H118</f>
        <v>193340.06000000006</v>
      </c>
      <c r="I119" s="110"/>
      <c r="J119" s="110"/>
      <c r="K119" s="110"/>
      <c r="L119" s="111"/>
      <c r="M119" s="121">
        <v>110665.1</v>
      </c>
      <c r="N119" s="122"/>
      <c r="O119" s="122"/>
      <c r="P119" s="122"/>
      <c r="Q119" s="123"/>
      <c r="R119" s="124">
        <f>+M119/H118</f>
        <v>0.57238577457770512</v>
      </c>
      <c r="S119" s="125"/>
      <c r="T119" s="126">
        <f>+'[1]FF-02'!Z19</f>
        <v>32282.33</v>
      </c>
      <c r="U119" s="127"/>
      <c r="V119" s="127"/>
      <c r="W119" s="127"/>
      <c r="X119" s="127"/>
      <c r="Y119" s="128"/>
      <c r="Z119" s="129">
        <f>T119/H118</f>
        <v>0.16697175949981599</v>
      </c>
      <c r="AA119" s="130"/>
      <c r="AB119" s="121">
        <f>+T119+M119</f>
        <v>142947.43</v>
      </c>
      <c r="AC119" s="122"/>
      <c r="AD119" s="122"/>
      <c r="AE119" s="122"/>
      <c r="AF119" s="123"/>
      <c r="AG119" s="124">
        <f>AB119/H118</f>
        <v>0.73935753407752103</v>
      </c>
      <c r="AH119" s="125"/>
      <c r="AI119" s="121">
        <f>H118-AB119</f>
        <v>50392.630000000063</v>
      </c>
      <c r="AJ119" s="122"/>
      <c r="AK119" s="122"/>
      <c r="AL119" s="122"/>
      <c r="AM119" s="123"/>
      <c r="AN119" s="124">
        <f>AI119/H118</f>
        <v>0.26064246592247903</v>
      </c>
      <c r="AO119" s="125"/>
    </row>
    <row r="120" spans="2:48" x14ac:dyDescent="0.25">
      <c r="C120" s="140" t="s">
        <v>71</v>
      </c>
      <c r="D120" s="140"/>
      <c r="E120" s="140"/>
      <c r="F120" s="140"/>
      <c r="G120" s="140"/>
      <c r="H120" s="131">
        <v>0</v>
      </c>
      <c r="I120" s="110"/>
      <c r="J120" s="110"/>
      <c r="K120" s="110"/>
      <c r="L120" s="111"/>
      <c r="M120" s="121">
        <v>0</v>
      </c>
      <c r="N120" s="122"/>
      <c r="O120" s="122"/>
      <c r="P120" s="122"/>
      <c r="Q120" s="123"/>
      <c r="R120" s="124">
        <v>0</v>
      </c>
      <c r="S120" s="125"/>
      <c r="T120" s="126">
        <v>0</v>
      </c>
      <c r="U120" s="127"/>
      <c r="V120" s="127"/>
      <c r="W120" s="127"/>
      <c r="X120" s="127"/>
      <c r="Y120" s="128"/>
      <c r="Z120" s="129">
        <v>0</v>
      </c>
      <c r="AA120" s="130"/>
      <c r="AB120" s="121">
        <v>0</v>
      </c>
      <c r="AC120" s="122"/>
      <c r="AD120" s="122"/>
      <c r="AE120" s="122"/>
      <c r="AF120" s="123"/>
      <c r="AG120" s="124">
        <v>0</v>
      </c>
      <c r="AH120" s="125"/>
      <c r="AI120" s="121">
        <v>0</v>
      </c>
      <c r="AJ120" s="110"/>
      <c r="AK120" s="110"/>
      <c r="AL120" s="110"/>
      <c r="AM120" s="111"/>
      <c r="AN120" s="124">
        <f>AI120/H118</f>
        <v>0</v>
      </c>
      <c r="AO120" s="125"/>
    </row>
    <row r="121" spans="2:48" x14ac:dyDescent="0.25">
      <c r="C121" s="53"/>
      <c r="D121" s="53"/>
      <c r="E121" s="53"/>
      <c r="F121" s="53"/>
      <c r="G121" s="53"/>
      <c r="H121" s="134"/>
      <c r="I121" s="53"/>
      <c r="J121" s="53"/>
      <c r="K121" s="53"/>
      <c r="L121" s="53"/>
      <c r="M121" s="135"/>
      <c r="N121" s="135"/>
      <c r="O121" s="135"/>
      <c r="P121" s="135"/>
      <c r="Q121" s="135"/>
      <c r="R121" s="136"/>
      <c r="S121" s="136"/>
      <c r="T121" s="137"/>
      <c r="U121" s="137"/>
      <c r="V121" s="137"/>
      <c r="W121" s="137"/>
      <c r="X121" s="137"/>
      <c r="Y121" s="137"/>
      <c r="Z121" s="138"/>
      <c r="AA121" s="138"/>
      <c r="AB121" s="135"/>
      <c r="AC121" s="135"/>
      <c r="AD121" s="135"/>
      <c r="AE121" s="135"/>
      <c r="AF121" s="135"/>
      <c r="AG121" s="136"/>
      <c r="AH121" s="136"/>
      <c r="AI121" s="135"/>
      <c r="AJ121" s="53"/>
      <c r="AK121" s="53"/>
      <c r="AL121" s="53"/>
      <c r="AM121" s="53"/>
      <c r="AN121" s="136"/>
      <c r="AO121" s="136"/>
    </row>
    <row r="122" spans="2:48" x14ac:dyDescent="0.25">
      <c r="C122" s="53"/>
      <c r="D122" s="53"/>
      <c r="E122" s="53"/>
      <c r="F122" s="53"/>
      <c r="G122" s="53"/>
      <c r="H122" s="134"/>
      <c r="I122" s="53"/>
      <c r="J122" s="53"/>
      <c r="K122" s="53"/>
      <c r="L122" s="53"/>
      <c r="M122" s="135"/>
      <c r="N122" s="135"/>
      <c r="O122" s="135"/>
      <c r="P122" s="135"/>
      <c r="Q122" s="135"/>
      <c r="R122" s="136"/>
      <c r="S122" s="136"/>
      <c r="T122" s="137"/>
      <c r="U122" s="137"/>
      <c r="V122" s="137"/>
      <c r="W122" s="137"/>
      <c r="X122" s="137"/>
      <c r="Y122" s="137"/>
      <c r="Z122" s="138"/>
      <c r="AA122" s="138"/>
      <c r="AB122" s="135"/>
      <c r="AC122" s="135"/>
      <c r="AD122" s="135"/>
      <c r="AE122" s="135"/>
      <c r="AF122" s="135"/>
      <c r="AG122" s="136"/>
      <c r="AH122" s="136"/>
      <c r="AI122" s="135"/>
      <c r="AJ122" s="53"/>
      <c r="AK122" s="53"/>
      <c r="AL122" s="53"/>
      <c r="AM122" s="53"/>
      <c r="AN122" s="136"/>
      <c r="AO122" s="136"/>
    </row>
    <row r="123" spans="2:48" x14ac:dyDescent="0.25">
      <c r="M123" s="141"/>
      <c r="N123" s="141"/>
      <c r="O123" s="141"/>
      <c r="P123" s="141"/>
      <c r="Q123" s="141"/>
      <c r="R123" s="142"/>
      <c r="S123" s="142"/>
      <c r="T123" s="141"/>
      <c r="U123" s="141"/>
      <c r="V123" s="141"/>
      <c r="W123" s="141"/>
      <c r="X123" s="141"/>
      <c r="Y123" s="141"/>
      <c r="Z123" s="142"/>
      <c r="AA123" s="142"/>
      <c r="AB123" s="141"/>
      <c r="AC123" s="141"/>
      <c r="AD123" s="141"/>
      <c r="AE123" s="141"/>
      <c r="AF123" s="141"/>
      <c r="AG123" s="142"/>
      <c r="AH123" s="142"/>
      <c r="AN123" s="142"/>
      <c r="AO123" s="142"/>
    </row>
    <row r="124" spans="2:48" x14ac:dyDescent="0.25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2:48" x14ac:dyDescent="0.25">
      <c r="B125" s="35" t="s">
        <v>72</v>
      </c>
      <c r="AS125" s="143"/>
      <c r="AT125" s="144"/>
      <c r="AU125" s="143"/>
      <c r="AV125" s="143"/>
    </row>
    <row r="126" spans="2:48" x14ac:dyDescent="0.25"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AS126" s="146"/>
      <c r="AT126" s="146"/>
      <c r="AU126" s="146"/>
      <c r="AV126" s="146"/>
    </row>
    <row r="127" spans="2:48" x14ac:dyDescent="0.25">
      <c r="C127" s="145"/>
      <c r="D127" s="147" t="s">
        <v>73</v>
      </c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9"/>
      <c r="AS127" s="146"/>
      <c r="AT127" s="146"/>
      <c r="AU127" s="146"/>
      <c r="AV127" s="146"/>
    </row>
    <row r="128" spans="2:48" ht="37.5" customHeight="1" x14ac:dyDescent="0.25">
      <c r="C128" s="145"/>
      <c r="D128" s="150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2"/>
      <c r="AS128" s="146"/>
      <c r="AT128" s="146"/>
      <c r="AU128" s="146"/>
      <c r="AV128" s="146"/>
    </row>
    <row r="129" spans="3:47" x14ac:dyDescent="0.25">
      <c r="C129" s="145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</row>
    <row r="130" spans="3:47" x14ac:dyDescent="0.25">
      <c r="C130" s="145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U130" s="141"/>
    </row>
    <row r="131" spans="3:47" x14ac:dyDescent="0.25">
      <c r="C131" s="145"/>
      <c r="D131" s="154" t="s">
        <v>74</v>
      </c>
      <c r="E131" s="35"/>
    </row>
    <row r="132" spans="3:47" x14ac:dyDescent="0.25">
      <c r="C132" s="145"/>
      <c r="D132" s="154"/>
      <c r="E132" s="35"/>
      <c r="AO132" s="155"/>
    </row>
    <row r="133" spans="3:47" x14ac:dyDescent="0.25">
      <c r="C133" s="145"/>
      <c r="D133" s="80" t="s">
        <v>75</v>
      </c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156"/>
    </row>
    <row r="134" spans="3:47" x14ac:dyDescent="0.25">
      <c r="C134" s="145"/>
      <c r="D134" s="80" t="s">
        <v>76</v>
      </c>
      <c r="E134" s="80"/>
      <c r="F134" s="80"/>
      <c r="G134" s="80" t="s">
        <v>77</v>
      </c>
      <c r="H134" s="80"/>
      <c r="I134" s="80"/>
      <c r="J134" s="80"/>
      <c r="K134" s="80"/>
      <c r="L134" s="80"/>
      <c r="M134" s="80" t="s">
        <v>78</v>
      </c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 t="s">
        <v>79</v>
      </c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157" t="s">
        <v>80</v>
      </c>
      <c r="AL134" s="157"/>
      <c r="AM134" s="157"/>
      <c r="AN134" s="157"/>
      <c r="AO134" s="158"/>
    </row>
    <row r="135" spans="3:47" ht="33.75" customHeight="1" x14ac:dyDescent="0.25">
      <c r="C135" s="145"/>
      <c r="D135" s="80"/>
      <c r="E135" s="80"/>
      <c r="F135" s="80"/>
      <c r="G135" s="80" t="s">
        <v>81</v>
      </c>
      <c r="H135" s="80"/>
      <c r="I135" s="80"/>
      <c r="J135" s="80" t="s">
        <v>82</v>
      </c>
      <c r="K135" s="80"/>
      <c r="L135" s="80"/>
      <c r="M135" s="80" t="s">
        <v>83</v>
      </c>
      <c r="N135" s="80"/>
      <c r="O135" s="80"/>
      <c r="P135" s="80" t="s">
        <v>84</v>
      </c>
      <c r="Q135" s="80"/>
      <c r="R135" s="80"/>
      <c r="S135" s="80" t="s">
        <v>85</v>
      </c>
      <c r="T135" s="80"/>
      <c r="U135" s="80"/>
      <c r="V135" s="80" t="s">
        <v>86</v>
      </c>
      <c r="W135" s="80"/>
      <c r="X135" s="80"/>
      <c r="Y135" s="80" t="s">
        <v>83</v>
      </c>
      <c r="Z135" s="80"/>
      <c r="AA135" s="80"/>
      <c r="AB135" s="80" t="s">
        <v>84</v>
      </c>
      <c r="AC135" s="80"/>
      <c r="AD135" s="80"/>
      <c r="AE135" s="80" t="s">
        <v>85</v>
      </c>
      <c r="AF135" s="80"/>
      <c r="AG135" s="80"/>
      <c r="AH135" s="80" t="s">
        <v>86</v>
      </c>
      <c r="AI135" s="80"/>
      <c r="AJ135" s="80"/>
      <c r="AK135" s="157"/>
      <c r="AL135" s="157"/>
      <c r="AM135" s="157"/>
      <c r="AN135" s="157"/>
      <c r="AO135" s="158"/>
    </row>
    <row r="136" spans="3:47" x14ac:dyDescent="0.25">
      <c r="C136" s="145"/>
      <c r="D136" s="157">
        <v>1</v>
      </c>
      <c r="E136" s="157"/>
      <c r="F136" s="157"/>
      <c r="G136" s="159">
        <v>44743</v>
      </c>
      <c r="H136" s="160"/>
      <c r="I136" s="161"/>
      <c r="J136" s="159">
        <v>44745</v>
      </c>
      <c r="K136" s="160"/>
      <c r="L136" s="161"/>
      <c r="M136" s="162">
        <v>37</v>
      </c>
      <c r="N136" s="41"/>
      <c r="O136" s="42"/>
      <c r="P136" s="162">
        <v>3</v>
      </c>
      <c r="Q136" s="41"/>
      <c r="R136" s="42"/>
      <c r="S136" s="162">
        <v>0</v>
      </c>
      <c r="T136" s="41"/>
      <c r="U136" s="42"/>
      <c r="V136" s="40"/>
      <c r="W136" s="41"/>
      <c r="X136" s="42"/>
      <c r="Y136" s="40">
        <f t="shared" ref="Y136:Y141" si="0">M136*60</f>
        <v>2220</v>
      </c>
      <c r="Z136" s="41"/>
      <c r="AA136" s="42"/>
      <c r="AB136" s="40">
        <f>P136*75</f>
        <v>225</v>
      </c>
      <c r="AC136" s="41"/>
      <c r="AD136" s="42"/>
      <c r="AE136" s="40">
        <f t="shared" ref="AE136:AE141" si="1">S136*90</f>
        <v>0</v>
      </c>
      <c r="AF136" s="41"/>
      <c r="AG136" s="42"/>
      <c r="AH136" s="40">
        <f>V136*66.19</f>
        <v>0</v>
      </c>
      <c r="AI136" s="41"/>
      <c r="AJ136" s="42"/>
      <c r="AK136" s="163">
        <f>Y136+AB136+AE136+AH136</f>
        <v>2445</v>
      </c>
      <c r="AL136" s="163"/>
      <c r="AM136" s="163"/>
      <c r="AN136" s="163"/>
      <c r="AO136" s="164"/>
    </row>
    <row r="137" spans="3:47" x14ac:dyDescent="0.25">
      <c r="C137" s="145"/>
      <c r="D137" s="40">
        <v>2</v>
      </c>
      <c r="E137" s="41"/>
      <c r="F137" s="42"/>
      <c r="G137" s="159">
        <v>44746</v>
      </c>
      <c r="H137" s="160"/>
      <c r="I137" s="161"/>
      <c r="J137" s="159">
        <v>44752</v>
      </c>
      <c r="K137" s="160"/>
      <c r="L137" s="161"/>
      <c r="M137" s="162">
        <v>106</v>
      </c>
      <c r="N137" s="41"/>
      <c r="O137" s="42"/>
      <c r="P137" s="162">
        <v>7</v>
      </c>
      <c r="Q137" s="41"/>
      <c r="R137" s="42"/>
      <c r="S137" s="162">
        <v>0</v>
      </c>
      <c r="T137" s="41"/>
      <c r="U137" s="42"/>
      <c r="V137" s="40"/>
      <c r="W137" s="41"/>
      <c r="X137" s="42"/>
      <c r="Y137" s="40">
        <f t="shared" si="0"/>
        <v>6360</v>
      </c>
      <c r="Z137" s="41"/>
      <c r="AA137" s="42"/>
      <c r="AB137" s="40">
        <f>P137*75</f>
        <v>525</v>
      </c>
      <c r="AC137" s="41"/>
      <c r="AD137" s="42"/>
      <c r="AE137" s="40">
        <f t="shared" si="1"/>
        <v>0</v>
      </c>
      <c r="AF137" s="41"/>
      <c r="AG137" s="42"/>
      <c r="AH137" s="40">
        <f>V137*66.19</f>
        <v>0</v>
      </c>
      <c r="AI137" s="41"/>
      <c r="AJ137" s="42"/>
      <c r="AK137" s="163">
        <f>Y137+AB137+AE137+AH137</f>
        <v>6885</v>
      </c>
      <c r="AL137" s="163"/>
      <c r="AM137" s="163"/>
      <c r="AN137" s="163"/>
      <c r="AO137" s="164"/>
    </row>
    <row r="138" spans="3:47" x14ac:dyDescent="0.25">
      <c r="C138" s="145"/>
      <c r="D138" s="40">
        <v>3</v>
      </c>
      <c r="E138" s="41"/>
      <c r="F138" s="42"/>
      <c r="G138" s="159">
        <v>44753</v>
      </c>
      <c r="H138" s="160"/>
      <c r="I138" s="161"/>
      <c r="J138" s="159">
        <v>44759</v>
      </c>
      <c r="K138" s="160"/>
      <c r="L138" s="161"/>
      <c r="M138" s="162">
        <v>53</v>
      </c>
      <c r="N138" s="41"/>
      <c r="O138" s="42"/>
      <c r="P138" s="162">
        <v>4</v>
      </c>
      <c r="Q138" s="41"/>
      <c r="R138" s="42"/>
      <c r="S138" s="162">
        <v>0</v>
      </c>
      <c r="T138" s="41"/>
      <c r="U138" s="42"/>
      <c r="V138" s="40"/>
      <c r="W138" s="41"/>
      <c r="X138" s="42"/>
      <c r="Y138" s="40">
        <f t="shared" si="0"/>
        <v>3180</v>
      </c>
      <c r="Z138" s="41"/>
      <c r="AA138" s="42"/>
      <c r="AB138" s="40">
        <f>P138*75</f>
        <v>300</v>
      </c>
      <c r="AC138" s="41"/>
      <c r="AD138" s="42"/>
      <c r="AE138" s="40">
        <f t="shared" si="1"/>
        <v>0</v>
      </c>
      <c r="AF138" s="41"/>
      <c r="AG138" s="42"/>
      <c r="AH138" s="40">
        <f>V138*66.19</f>
        <v>0</v>
      </c>
      <c r="AI138" s="41"/>
      <c r="AJ138" s="42"/>
      <c r="AK138" s="163">
        <f>Y138+AB138+AE138+AH138</f>
        <v>3480</v>
      </c>
      <c r="AL138" s="163"/>
      <c r="AM138" s="163"/>
      <c r="AN138" s="163"/>
      <c r="AO138" s="164"/>
    </row>
    <row r="139" spans="3:47" x14ac:dyDescent="0.25">
      <c r="C139" s="145"/>
      <c r="D139" s="40">
        <v>4</v>
      </c>
      <c r="E139" s="41"/>
      <c r="F139" s="42"/>
      <c r="G139" s="159"/>
      <c r="H139" s="160"/>
      <c r="I139" s="161"/>
      <c r="J139" s="159"/>
      <c r="K139" s="160"/>
      <c r="L139" s="161"/>
      <c r="M139" s="162"/>
      <c r="N139" s="41"/>
      <c r="O139" s="42"/>
      <c r="P139" s="162"/>
      <c r="Q139" s="41"/>
      <c r="R139" s="42"/>
      <c r="S139" s="162"/>
      <c r="T139" s="41"/>
      <c r="U139" s="42"/>
      <c r="V139" s="85"/>
      <c r="W139" s="89"/>
      <c r="X139" s="87"/>
      <c r="Y139" s="40">
        <f t="shared" si="0"/>
        <v>0</v>
      </c>
      <c r="Z139" s="41"/>
      <c r="AA139" s="42"/>
      <c r="AB139" s="40">
        <f>P139*70</f>
        <v>0</v>
      </c>
      <c r="AC139" s="41"/>
      <c r="AD139" s="42"/>
      <c r="AE139" s="40">
        <f t="shared" si="1"/>
        <v>0</v>
      </c>
      <c r="AF139" s="41"/>
      <c r="AG139" s="42"/>
      <c r="AH139" s="40">
        <f>V139*80</f>
        <v>0</v>
      </c>
      <c r="AI139" s="41"/>
      <c r="AJ139" s="42"/>
      <c r="AK139" s="163">
        <f>Y139+AB139+AE139+AH139</f>
        <v>0</v>
      </c>
      <c r="AL139" s="163"/>
      <c r="AM139" s="163"/>
      <c r="AN139" s="163"/>
      <c r="AO139" s="164"/>
    </row>
    <row r="140" spans="3:47" x14ac:dyDescent="0.25">
      <c r="C140" s="145"/>
      <c r="D140" s="40">
        <v>5</v>
      </c>
      <c r="E140" s="41"/>
      <c r="F140" s="42"/>
      <c r="G140" s="159"/>
      <c r="H140" s="160"/>
      <c r="I140" s="161"/>
      <c r="J140" s="159"/>
      <c r="K140" s="160"/>
      <c r="L140" s="161"/>
      <c r="M140" s="162"/>
      <c r="N140" s="41"/>
      <c r="O140" s="42"/>
      <c r="P140" s="162"/>
      <c r="Q140" s="41"/>
      <c r="R140" s="42"/>
      <c r="S140" s="162"/>
      <c r="T140" s="41"/>
      <c r="U140" s="42"/>
      <c r="V140" s="40"/>
      <c r="W140" s="41"/>
      <c r="X140" s="42"/>
      <c r="Y140" s="40">
        <f t="shared" si="0"/>
        <v>0</v>
      </c>
      <c r="Z140" s="41"/>
      <c r="AA140" s="42"/>
      <c r="AB140" s="40">
        <f>P140*70</f>
        <v>0</v>
      </c>
      <c r="AC140" s="41"/>
      <c r="AD140" s="42"/>
      <c r="AE140" s="40">
        <f t="shared" si="1"/>
        <v>0</v>
      </c>
      <c r="AF140" s="41"/>
      <c r="AG140" s="42"/>
      <c r="AH140" s="40">
        <f>V140*80</f>
        <v>0</v>
      </c>
      <c r="AI140" s="41"/>
      <c r="AJ140" s="42"/>
      <c r="AK140" s="163">
        <f>Y140+AB140+AE140+AH140</f>
        <v>0</v>
      </c>
      <c r="AL140" s="163"/>
      <c r="AM140" s="163"/>
      <c r="AN140" s="163"/>
      <c r="AO140" s="164"/>
    </row>
    <row r="141" spans="3:47" x14ac:dyDescent="0.25">
      <c r="C141" s="145"/>
      <c r="D141" s="165" t="s">
        <v>87</v>
      </c>
      <c r="E141" s="166"/>
      <c r="F141" s="166"/>
      <c r="G141" s="166"/>
      <c r="H141" s="166"/>
      <c r="I141" s="166"/>
      <c r="J141" s="166"/>
      <c r="K141" s="166"/>
      <c r="L141" s="167"/>
      <c r="M141" s="162">
        <f>SUM(M136:O140)</f>
        <v>196</v>
      </c>
      <c r="N141" s="168"/>
      <c r="O141" s="169"/>
      <c r="P141" s="162">
        <f>SUM(P136:R140)</f>
        <v>14</v>
      </c>
      <c r="Q141" s="168"/>
      <c r="R141" s="169"/>
      <c r="S141" s="162">
        <f>SUM(S136:U140)</f>
        <v>0</v>
      </c>
      <c r="T141" s="168"/>
      <c r="U141" s="169"/>
      <c r="V141" s="162">
        <f>SUM(V136:X140)</f>
        <v>0</v>
      </c>
      <c r="W141" s="168"/>
      <c r="X141" s="169"/>
      <c r="Y141" s="40">
        <f t="shared" si="0"/>
        <v>11760</v>
      </c>
      <c r="Z141" s="41"/>
      <c r="AA141" s="42"/>
      <c r="AB141" s="40">
        <f>P141*70</f>
        <v>980</v>
      </c>
      <c r="AC141" s="41"/>
      <c r="AD141" s="42"/>
      <c r="AE141" s="40">
        <f t="shared" si="1"/>
        <v>0</v>
      </c>
      <c r="AF141" s="41"/>
      <c r="AG141" s="42"/>
      <c r="AH141" s="40">
        <f>SUM(AH136:AJ140)</f>
        <v>0</v>
      </c>
      <c r="AI141" s="41"/>
      <c r="AJ141" s="42"/>
      <c r="AK141" s="163">
        <f>SUM(AK136:AO140)</f>
        <v>12810</v>
      </c>
      <c r="AL141" s="163"/>
      <c r="AM141" s="163"/>
      <c r="AN141" s="163"/>
      <c r="AO141" s="164"/>
      <c r="AQ141" s="170"/>
      <c r="AR141" s="170"/>
      <c r="AS141" s="170"/>
      <c r="AT141" s="170"/>
      <c r="AU141" s="170"/>
    </row>
    <row r="142" spans="3:47" x14ac:dyDescent="0.25">
      <c r="C142" s="145"/>
      <c r="D142" s="153"/>
      <c r="E142" s="153"/>
      <c r="F142" s="153"/>
      <c r="G142" s="153"/>
      <c r="H142" s="153"/>
      <c r="I142" s="153"/>
      <c r="J142" s="153"/>
      <c r="K142" s="153"/>
      <c r="L142" s="171"/>
      <c r="M142" s="171"/>
      <c r="N142" s="171"/>
      <c r="O142" s="153"/>
      <c r="P142" s="171"/>
      <c r="Q142" s="171"/>
      <c r="R142" s="171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71"/>
      <c r="AM142" s="171"/>
      <c r="AN142" s="171"/>
      <c r="AO142" s="171"/>
      <c r="AQ142" s="172"/>
      <c r="AR142" s="170"/>
      <c r="AS142" s="170"/>
      <c r="AT142" s="170"/>
      <c r="AU142" s="170"/>
    </row>
    <row r="143" spans="3:47" x14ac:dyDescent="0.25">
      <c r="C143" s="145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</row>
    <row r="144" spans="3:47" x14ac:dyDescent="0.25">
      <c r="C144" s="35" t="s">
        <v>88</v>
      </c>
      <c r="U144" s="1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  <c r="AJ144" s="100"/>
      <c r="AK144" s="100"/>
    </row>
    <row r="145" spans="2:42" x14ac:dyDescent="0.25">
      <c r="C145" s="145"/>
      <c r="D145" s="173" t="s">
        <v>89</v>
      </c>
      <c r="E145" s="174"/>
      <c r="F145" s="174"/>
      <c r="G145" s="174"/>
      <c r="H145" s="175"/>
      <c r="I145" s="176" t="s">
        <v>90</v>
      </c>
      <c r="J145" s="176"/>
      <c r="K145" s="176"/>
      <c r="L145" s="176"/>
      <c r="M145" s="176"/>
      <c r="N145" s="177" t="s">
        <v>60</v>
      </c>
      <c r="O145" s="177"/>
      <c r="P145" s="177"/>
      <c r="Q145" s="177"/>
      <c r="R145" s="177"/>
      <c r="S145" s="177"/>
      <c r="T145" s="177"/>
      <c r="U145" s="177" t="s">
        <v>61</v>
      </c>
      <c r="V145" s="177"/>
      <c r="W145" s="177"/>
      <c r="X145" s="177"/>
      <c r="Y145" s="177"/>
      <c r="Z145" s="177"/>
      <c r="AA145" s="177"/>
      <c r="AB145" s="177"/>
      <c r="AC145" s="177" t="s">
        <v>62</v>
      </c>
      <c r="AD145" s="177"/>
      <c r="AE145" s="177"/>
      <c r="AF145" s="177"/>
      <c r="AG145" s="177"/>
      <c r="AH145" s="177"/>
      <c r="AI145" s="177"/>
      <c r="AJ145" s="177" t="s">
        <v>63</v>
      </c>
      <c r="AK145" s="177"/>
      <c r="AL145" s="177"/>
      <c r="AM145" s="177"/>
      <c r="AN145" s="177"/>
      <c r="AO145" s="177"/>
      <c r="AP145" s="178"/>
    </row>
    <row r="146" spans="2:42" ht="27" customHeight="1" x14ac:dyDescent="0.25">
      <c r="C146" s="145"/>
      <c r="D146" s="179"/>
      <c r="E146" s="180"/>
      <c r="F146" s="180"/>
      <c r="G146" s="180"/>
      <c r="H146" s="181"/>
      <c r="I146" s="176"/>
      <c r="J146" s="176"/>
      <c r="K146" s="176"/>
      <c r="L146" s="176"/>
      <c r="M146" s="176"/>
      <c r="N146" s="177" t="s">
        <v>33</v>
      </c>
      <c r="O146" s="177"/>
      <c r="P146" s="177"/>
      <c r="Q146" s="177"/>
      <c r="R146" s="177"/>
      <c r="S146" s="177" t="s">
        <v>64</v>
      </c>
      <c r="T146" s="177"/>
      <c r="U146" s="177" t="s">
        <v>33</v>
      </c>
      <c r="V146" s="177"/>
      <c r="W146" s="177"/>
      <c r="X146" s="177"/>
      <c r="Y146" s="177"/>
      <c r="Z146" s="177"/>
      <c r="AA146" s="177" t="s">
        <v>64</v>
      </c>
      <c r="AB146" s="177"/>
      <c r="AC146" s="177" t="s">
        <v>33</v>
      </c>
      <c r="AD146" s="177"/>
      <c r="AE146" s="177"/>
      <c r="AF146" s="177"/>
      <c r="AG146" s="177"/>
      <c r="AH146" s="177" t="s">
        <v>64</v>
      </c>
      <c r="AI146" s="177"/>
      <c r="AJ146" s="177" t="s">
        <v>33</v>
      </c>
      <c r="AK146" s="177"/>
      <c r="AL146" s="177"/>
      <c r="AM146" s="177"/>
      <c r="AN146" s="177"/>
      <c r="AO146" s="177" t="s">
        <v>64</v>
      </c>
      <c r="AP146" s="178"/>
    </row>
    <row r="147" spans="2:42" ht="25.5" customHeight="1" x14ac:dyDescent="0.25">
      <c r="C147" s="145"/>
      <c r="D147" s="157" t="s">
        <v>65</v>
      </c>
      <c r="E147" s="157"/>
      <c r="F147" s="157"/>
      <c r="G147" s="157"/>
      <c r="H147" s="157"/>
      <c r="I147" s="163">
        <v>32708</v>
      </c>
      <c r="J147" s="163"/>
      <c r="K147" s="163"/>
      <c r="L147" s="163"/>
      <c r="M147" s="163"/>
      <c r="N147" s="163">
        <v>20207.72</v>
      </c>
      <c r="O147" s="163"/>
      <c r="P147" s="163"/>
      <c r="Q147" s="163"/>
      <c r="R147" s="163"/>
      <c r="S147" s="182">
        <f>+N147/I147</f>
        <v>0.61782193958664555</v>
      </c>
      <c r="T147" s="182"/>
      <c r="U147" s="183">
        <f>+I147-N147</f>
        <v>12500.279999999999</v>
      </c>
      <c r="V147" s="183"/>
      <c r="W147" s="183"/>
      <c r="X147" s="183"/>
      <c r="Y147" s="183"/>
      <c r="Z147" s="183"/>
      <c r="AA147" s="182">
        <f>+U147/I147</f>
        <v>0.3821780604133545</v>
      </c>
      <c r="AB147" s="182"/>
      <c r="AC147" s="163">
        <f>+U147+N147</f>
        <v>32708</v>
      </c>
      <c r="AD147" s="163"/>
      <c r="AE147" s="163"/>
      <c r="AF147" s="163"/>
      <c r="AG147" s="163"/>
      <c r="AH147" s="182">
        <f>+AC147/I147</f>
        <v>1</v>
      </c>
      <c r="AI147" s="182"/>
      <c r="AJ147" s="163">
        <f>+I147-AC147</f>
        <v>0</v>
      </c>
      <c r="AK147" s="163"/>
      <c r="AL147" s="163"/>
      <c r="AM147" s="163"/>
      <c r="AN147" s="163"/>
      <c r="AO147" s="182">
        <f>+AJ147/I147</f>
        <v>0</v>
      </c>
      <c r="AP147" s="184"/>
    </row>
    <row r="148" spans="2:42" x14ac:dyDescent="0.25">
      <c r="C148" s="145"/>
      <c r="D148" s="157" t="s">
        <v>66</v>
      </c>
      <c r="E148" s="157"/>
      <c r="F148" s="157"/>
      <c r="G148" s="157"/>
      <c r="H148" s="157"/>
      <c r="I148" s="163">
        <f>I147</f>
        <v>32708</v>
      </c>
      <c r="J148" s="163"/>
      <c r="K148" s="163"/>
      <c r="L148" s="163"/>
      <c r="M148" s="163"/>
      <c r="N148" s="163">
        <v>19890</v>
      </c>
      <c r="O148" s="163"/>
      <c r="P148" s="163"/>
      <c r="Q148" s="163"/>
      <c r="R148" s="163"/>
      <c r="S148" s="182">
        <f>N148/I147</f>
        <v>0.60810810810810811</v>
      </c>
      <c r="T148" s="182"/>
      <c r="U148" s="121">
        <f>+AK141</f>
        <v>12810</v>
      </c>
      <c r="V148" s="122"/>
      <c r="W148" s="122"/>
      <c r="X148" s="122"/>
      <c r="Y148" s="122"/>
      <c r="Z148" s="123"/>
      <c r="AA148" s="185">
        <f>U148/I147</f>
        <v>0.39164730341200932</v>
      </c>
      <c r="AB148" s="186"/>
      <c r="AC148" s="163">
        <f>+N148+U148</f>
        <v>32700</v>
      </c>
      <c r="AD148" s="163"/>
      <c r="AE148" s="163"/>
      <c r="AF148" s="163"/>
      <c r="AG148" s="163"/>
      <c r="AH148" s="182">
        <f>AC148/I147</f>
        <v>0.99975541152011738</v>
      </c>
      <c r="AI148" s="182"/>
      <c r="AJ148" s="163">
        <f>I147-AC148</f>
        <v>8</v>
      </c>
      <c r="AK148" s="163"/>
      <c r="AL148" s="163"/>
      <c r="AM148" s="163"/>
      <c r="AN148" s="163"/>
      <c r="AO148" s="182">
        <f>AJ148/I147</f>
        <v>2.4458847988259754E-4</v>
      </c>
      <c r="AP148" s="184"/>
    </row>
    <row r="149" spans="2:42" x14ac:dyDescent="0.25">
      <c r="C149" s="145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</row>
    <row r="150" spans="2:42" x14ac:dyDescent="0.25">
      <c r="C150" s="145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</row>
    <row r="151" spans="2:42" x14ac:dyDescent="0.25">
      <c r="B151" s="35" t="s">
        <v>91</v>
      </c>
      <c r="C151" s="145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</row>
    <row r="152" spans="2:42" x14ac:dyDescent="0.25">
      <c r="C152" s="188" t="s">
        <v>92</v>
      </c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90"/>
    </row>
    <row r="153" spans="2:42" x14ac:dyDescent="0.25">
      <c r="C153" s="191"/>
      <c r="D153" s="192"/>
      <c r="E153" s="192"/>
      <c r="F153" s="192"/>
      <c r="G153" s="192"/>
      <c r="H153" s="192"/>
      <c r="I153" s="192"/>
      <c r="J153" s="192"/>
      <c r="K153" s="192"/>
      <c r="L153" s="192"/>
      <c r="M153" s="192"/>
      <c r="N153" s="192"/>
      <c r="O153" s="192"/>
      <c r="P153" s="192"/>
      <c r="Q153" s="192"/>
      <c r="R153" s="192"/>
      <c r="S153" s="192"/>
      <c r="T153" s="192"/>
      <c r="U153" s="192"/>
      <c r="V153" s="192"/>
      <c r="W153" s="192"/>
      <c r="X153" s="192"/>
      <c r="Y153" s="192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3"/>
    </row>
    <row r="154" spans="2:42" ht="27" customHeight="1" x14ac:dyDescent="0.25">
      <c r="C154" s="194"/>
      <c r="D154" s="195"/>
      <c r="E154" s="195"/>
      <c r="F154" s="195"/>
      <c r="G154" s="195"/>
      <c r="H154" s="195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5"/>
      <c r="Y154" s="195"/>
      <c r="Z154" s="195"/>
      <c r="AA154" s="195"/>
      <c r="AB154" s="195"/>
      <c r="AC154" s="195"/>
      <c r="AD154" s="195"/>
      <c r="AE154" s="195"/>
      <c r="AF154" s="195"/>
      <c r="AG154" s="195"/>
      <c r="AH154" s="195"/>
      <c r="AI154" s="195"/>
      <c r="AJ154" s="195"/>
      <c r="AK154" s="195"/>
      <c r="AL154" s="195"/>
      <c r="AM154" s="195"/>
      <c r="AN154" s="195"/>
      <c r="AO154" s="195"/>
      <c r="AP154" s="196"/>
    </row>
    <row r="155" spans="2:42" x14ac:dyDescent="0.25">
      <c r="C155" s="145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</row>
    <row r="156" spans="2:42" x14ac:dyDescent="0.25">
      <c r="C156" s="145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</row>
    <row r="157" spans="2:42" x14ac:dyDescent="0.25">
      <c r="B157" s="35" t="s">
        <v>93</v>
      </c>
      <c r="C157" s="145"/>
      <c r="D157" s="187"/>
      <c r="E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</row>
    <row r="158" spans="2:42" ht="15.6" customHeight="1" x14ac:dyDescent="0.25">
      <c r="C158" s="35" t="s">
        <v>94</v>
      </c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</row>
    <row r="159" spans="2:42" ht="16.5" thickBot="1" x14ac:dyDescent="0.3"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</row>
    <row r="160" spans="2:42" ht="16.5" thickBot="1" x14ac:dyDescent="0.3">
      <c r="D160" s="197" t="s">
        <v>95</v>
      </c>
      <c r="E160" s="198"/>
      <c r="F160" s="198"/>
      <c r="G160" s="198"/>
      <c r="H160" s="198"/>
      <c r="I160" s="198"/>
      <c r="J160" s="198"/>
      <c r="K160" s="198"/>
      <c r="L160" s="198"/>
      <c r="M160" s="198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9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</row>
    <row r="161" spans="2:41" x14ac:dyDescent="0.25">
      <c r="D161" s="200" t="s">
        <v>54</v>
      </c>
      <c r="E161" s="201"/>
      <c r="F161" s="201"/>
      <c r="G161" s="201"/>
      <c r="H161" s="201"/>
      <c r="I161" s="201"/>
      <c r="J161" s="201"/>
      <c r="K161" s="201"/>
      <c r="L161" s="202"/>
      <c r="M161" s="203" t="s">
        <v>96</v>
      </c>
      <c r="N161" s="204"/>
      <c r="O161" s="204"/>
      <c r="P161" s="204"/>
      <c r="Q161" s="204"/>
      <c r="R161" s="204"/>
      <c r="S161" s="204"/>
      <c r="T161" s="204"/>
      <c r="U161" s="204" t="s">
        <v>97</v>
      </c>
      <c r="V161" s="204"/>
      <c r="W161" s="204"/>
      <c r="X161" s="204"/>
      <c r="Y161" s="204"/>
      <c r="Z161" s="204"/>
      <c r="AA161" s="204"/>
      <c r="AB161" s="205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</row>
    <row r="162" spans="2:41" ht="16.5" thickBot="1" x14ac:dyDescent="0.3">
      <c r="D162" s="206" t="s">
        <v>98</v>
      </c>
      <c r="E162" s="207"/>
      <c r="F162" s="207"/>
      <c r="G162" s="207"/>
      <c r="H162" s="207"/>
      <c r="I162" s="207"/>
      <c r="J162" s="207"/>
      <c r="K162" s="207"/>
      <c r="L162" s="208"/>
      <c r="M162" s="209" t="s">
        <v>99</v>
      </c>
      <c r="N162" s="209"/>
      <c r="O162" s="209"/>
      <c r="P162" s="209"/>
      <c r="Q162" s="209"/>
      <c r="R162" s="209"/>
      <c r="S162" s="209"/>
      <c r="T162" s="210"/>
      <c r="U162" s="209" t="s">
        <v>100</v>
      </c>
      <c r="V162" s="209"/>
      <c r="W162" s="209"/>
      <c r="X162" s="209"/>
      <c r="Y162" s="209"/>
      <c r="Z162" s="209"/>
      <c r="AA162" s="209"/>
      <c r="AB162" s="210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</row>
    <row r="163" spans="2:41" x14ac:dyDescent="0.25">
      <c r="C163" s="145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</row>
    <row r="164" spans="2:41" x14ac:dyDescent="0.25">
      <c r="B164" s="35" t="s">
        <v>101</v>
      </c>
      <c r="C164" s="145"/>
      <c r="D164" s="187"/>
      <c r="E164" s="187"/>
      <c r="F164" s="187"/>
      <c r="G164" s="187"/>
      <c r="H164" s="187"/>
      <c r="I164" s="187"/>
      <c r="J164" s="187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  <c r="AM164" s="211"/>
      <c r="AN164" s="211"/>
      <c r="AO164" s="211"/>
    </row>
    <row r="165" spans="2:41" x14ac:dyDescent="0.25">
      <c r="C165" s="35" t="s">
        <v>102</v>
      </c>
      <c r="E165" s="35"/>
    </row>
    <row r="166" spans="2:41" ht="16.5" thickBot="1" x14ac:dyDescent="0.3">
      <c r="B166" s="35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211"/>
      <c r="AK166" s="211"/>
      <c r="AL166" s="211"/>
      <c r="AM166" s="211"/>
      <c r="AN166" s="211"/>
      <c r="AO166" s="211"/>
    </row>
    <row r="167" spans="2:41" x14ac:dyDescent="0.25">
      <c r="B167" s="35"/>
      <c r="C167" s="212"/>
      <c r="D167" s="213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14"/>
      <c r="AE167" s="214"/>
      <c r="AF167" s="214"/>
      <c r="AG167" s="214"/>
      <c r="AH167" s="214"/>
      <c r="AI167" s="214"/>
      <c r="AJ167" s="214"/>
      <c r="AK167" s="214"/>
      <c r="AL167" s="214"/>
      <c r="AM167" s="214"/>
      <c r="AN167" s="214"/>
      <c r="AO167" s="215"/>
    </row>
    <row r="168" spans="2:41" x14ac:dyDescent="0.25">
      <c r="C168" s="216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  <c r="AM168" s="211"/>
      <c r="AN168" s="211"/>
      <c r="AO168" s="217"/>
    </row>
    <row r="169" spans="2:41" x14ac:dyDescent="0.25">
      <c r="C169" s="216"/>
      <c r="E169" s="218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211"/>
      <c r="AK169" s="211"/>
      <c r="AL169" s="211"/>
      <c r="AM169" s="211"/>
      <c r="AN169" s="211"/>
      <c r="AO169" s="217"/>
    </row>
    <row r="170" spans="2:41" x14ac:dyDescent="0.25">
      <c r="C170" s="216"/>
      <c r="D170" s="218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7"/>
    </row>
    <row r="171" spans="2:41" x14ac:dyDescent="0.25">
      <c r="C171" s="216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7"/>
    </row>
    <row r="172" spans="2:41" x14ac:dyDescent="0.25">
      <c r="C172" s="216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7"/>
    </row>
    <row r="173" spans="2:41" x14ac:dyDescent="0.25">
      <c r="C173" s="216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  <c r="AM173" s="211"/>
      <c r="AN173" s="211"/>
      <c r="AO173" s="217"/>
    </row>
    <row r="174" spans="2:41" x14ac:dyDescent="0.25">
      <c r="C174" s="216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  <c r="AM174" s="211"/>
      <c r="AN174" s="211"/>
      <c r="AO174" s="217"/>
    </row>
    <row r="175" spans="2:41" x14ac:dyDescent="0.25">
      <c r="C175" s="216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  <c r="AE175" s="211"/>
      <c r="AF175" s="211"/>
      <c r="AG175" s="211"/>
      <c r="AH175" s="211"/>
      <c r="AI175" s="211"/>
      <c r="AJ175" s="211"/>
      <c r="AK175" s="211"/>
      <c r="AL175" s="211"/>
      <c r="AM175" s="211"/>
      <c r="AN175" s="211"/>
      <c r="AO175" s="217"/>
    </row>
    <row r="176" spans="2:41" x14ac:dyDescent="0.25">
      <c r="C176" s="216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  <c r="AM176" s="211"/>
      <c r="AN176" s="211"/>
      <c r="AO176" s="217"/>
    </row>
    <row r="177" spans="3:41" x14ac:dyDescent="0.25">
      <c r="C177" s="216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  <c r="AE177" s="211"/>
      <c r="AF177" s="211"/>
      <c r="AG177" s="211"/>
      <c r="AH177" s="211"/>
      <c r="AI177" s="211"/>
      <c r="AJ177" s="211"/>
      <c r="AK177" s="211"/>
      <c r="AL177" s="211"/>
      <c r="AM177" s="211"/>
      <c r="AN177" s="211"/>
      <c r="AO177" s="217"/>
    </row>
    <row r="178" spans="3:41" x14ac:dyDescent="0.25">
      <c r="C178" s="216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  <c r="AE178" s="211"/>
      <c r="AF178" s="211"/>
      <c r="AG178" s="211"/>
      <c r="AH178" s="211"/>
      <c r="AI178" s="211"/>
      <c r="AJ178" s="211"/>
      <c r="AK178" s="211"/>
      <c r="AL178" s="211"/>
      <c r="AM178" s="211"/>
      <c r="AN178" s="211"/>
      <c r="AO178" s="217"/>
    </row>
    <row r="179" spans="3:41" x14ac:dyDescent="0.25">
      <c r="C179" s="216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  <c r="AE179" s="211"/>
      <c r="AF179" s="211"/>
      <c r="AG179" s="211"/>
      <c r="AH179" s="211"/>
      <c r="AI179" s="211"/>
      <c r="AJ179" s="211"/>
      <c r="AK179" s="211"/>
      <c r="AL179" s="211"/>
      <c r="AM179" s="211"/>
      <c r="AN179" s="211"/>
      <c r="AO179" s="217"/>
    </row>
    <row r="180" spans="3:41" x14ac:dyDescent="0.25">
      <c r="C180" s="216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  <c r="AE180" s="211"/>
      <c r="AF180" s="211"/>
      <c r="AG180" s="211"/>
      <c r="AH180" s="211"/>
      <c r="AI180" s="211"/>
      <c r="AJ180" s="211"/>
      <c r="AK180" s="211"/>
      <c r="AL180" s="211"/>
      <c r="AM180" s="211"/>
      <c r="AN180" s="211"/>
      <c r="AO180" s="217"/>
    </row>
    <row r="181" spans="3:41" x14ac:dyDescent="0.25">
      <c r="C181" s="216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11"/>
      <c r="AE181" s="211"/>
      <c r="AF181" s="211"/>
      <c r="AG181" s="211"/>
      <c r="AH181" s="211"/>
      <c r="AI181" s="211"/>
      <c r="AJ181" s="211"/>
      <c r="AK181" s="211"/>
      <c r="AL181" s="211"/>
      <c r="AM181" s="211"/>
      <c r="AN181" s="211"/>
      <c r="AO181" s="217"/>
    </row>
    <row r="182" spans="3:41" x14ac:dyDescent="0.25">
      <c r="C182" s="216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211"/>
      <c r="AH182" s="211"/>
      <c r="AI182" s="211"/>
      <c r="AJ182" s="211"/>
      <c r="AK182" s="211"/>
      <c r="AL182" s="211"/>
      <c r="AM182" s="211"/>
      <c r="AN182" s="211"/>
      <c r="AO182" s="217"/>
    </row>
    <row r="183" spans="3:41" x14ac:dyDescent="0.25">
      <c r="C183" s="216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11"/>
      <c r="AE183" s="211"/>
      <c r="AF183" s="211"/>
      <c r="AG183" s="211"/>
      <c r="AH183" s="211"/>
      <c r="AI183" s="211"/>
      <c r="AJ183" s="211"/>
      <c r="AK183" s="211"/>
      <c r="AL183" s="211"/>
      <c r="AM183" s="211"/>
      <c r="AN183" s="211"/>
      <c r="AO183" s="217"/>
    </row>
    <row r="184" spans="3:41" x14ac:dyDescent="0.25">
      <c r="C184" s="216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11"/>
      <c r="AI184" s="211"/>
      <c r="AJ184" s="211"/>
      <c r="AK184" s="211"/>
      <c r="AL184" s="211"/>
      <c r="AM184" s="211"/>
      <c r="AN184" s="211"/>
      <c r="AO184" s="217"/>
    </row>
    <row r="185" spans="3:41" x14ac:dyDescent="0.25">
      <c r="C185" s="216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211"/>
      <c r="AH185" s="211"/>
      <c r="AI185" s="211"/>
      <c r="AJ185" s="211"/>
      <c r="AK185" s="211"/>
      <c r="AL185" s="211"/>
      <c r="AM185" s="211"/>
      <c r="AN185" s="211"/>
      <c r="AO185" s="217"/>
    </row>
    <row r="186" spans="3:41" x14ac:dyDescent="0.25">
      <c r="C186" s="216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211"/>
      <c r="AC186" s="211"/>
      <c r="AD186" s="211"/>
      <c r="AE186" s="211"/>
      <c r="AF186" s="211"/>
      <c r="AG186" s="211"/>
      <c r="AH186" s="211"/>
      <c r="AI186" s="211"/>
      <c r="AJ186" s="211"/>
      <c r="AK186" s="211"/>
      <c r="AL186" s="211"/>
      <c r="AM186" s="211"/>
      <c r="AN186" s="211"/>
      <c r="AO186" s="217"/>
    </row>
    <row r="187" spans="3:41" x14ac:dyDescent="0.25">
      <c r="C187" s="216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11"/>
      <c r="AK187" s="211"/>
      <c r="AL187" s="211"/>
      <c r="AM187" s="211"/>
      <c r="AN187" s="211"/>
      <c r="AO187" s="217"/>
    </row>
    <row r="188" spans="3:41" x14ac:dyDescent="0.25">
      <c r="C188" s="216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  <c r="AM188" s="211"/>
      <c r="AN188" s="211"/>
      <c r="AO188" s="217"/>
    </row>
    <row r="189" spans="3:41" x14ac:dyDescent="0.25">
      <c r="C189" s="216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  <c r="AM189" s="211"/>
      <c r="AN189" s="211"/>
      <c r="AO189" s="217"/>
    </row>
    <row r="190" spans="3:41" x14ac:dyDescent="0.25">
      <c r="C190" s="216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  <c r="AM190" s="211"/>
      <c r="AN190" s="211"/>
      <c r="AO190" s="217"/>
    </row>
    <row r="191" spans="3:41" x14ac:dyDescent="0.25">
      <c r="C191" s="216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  <c r="AM191" s="211"/>
      <c r="AN191" s="211"/>
      <c r="AO191" s="217"/>
    </row>
    <row r="192" spans="3:41" x14ac:dyDescent="0.25">
      <c r="C192" s="216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7"/>
    </row>
    <row r="193" spans="3:41" x14ac:dyDescent="0.25">
      <c r="C193" s="216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  <c r="AM193" s="211"/>
      <c r="AN193" s="211"/>
      <c r="AO193" s="217"/>
    </row>
    <row r="194" spans="3:41" x14ac:dyDescent="0.25">
      <c r="C194" s="216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  <c r="AM194" s="211"/>
      <c r="AN194" s="211"/>
      <c r="AO194" s="217"/>
    </row>
    <row r="195" spans="3:41" x14ac:dyDescent="0.25">
      <c r="C195" s="216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  <c r="AM195" s="211"/>
      <c r="AN195" s="211"/>
      <c r="AO195" s="217"/>
    </row>
    <row r="196" spans="3:41" x14ac:dyDescent="0.25">
      <c r="C196" s="216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  <c r="AM196" s="211"/>
      <c r="AN196" s="211"/>
      <c r="AO196" s="217"/>
    </row>
    <row r="197" spans="3:41" x14ac:dyDescent="0.25">
      <c r="C197" s="216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  <c r="AM197" s="211"/>
      <c r="AN197" s="211"/>
      <c r="AO197" s="217"/>
    </row>
    <row r="198" spans="3:41" x14ac:dyDescent="0.25">
      <c r="C198" s="216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1"/>
      <c r="AK198" s="211"/>
      <c r="AL198" s="211"/>
      <c r="AM198" s="211"/>
      <c r="AN198" s="211"/>
      <c r="AO198" s="217"/>
    </row>
    <row r="199" spans="3:41" x14ac:dyDescent="0.25">
      <c r="C199" s="216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1"/>
      <c r="AL199" s="211"/>
      <c r="AM199" s="211"/>
      <c r="AN199" s="211"/>
      <c r="AO199" s="217"/>
    </row>
    <row r="200" spans="3:41" x14ac:dyDescent="0.25">
      <c r="C200" s="216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211"/>
      <c r="AK200" s="211"/>
      <c r="AL200" s="211"/>
      <c r="AM200" s="211"/>
      <c r="AN200" s="211"/>
      <c r="AO200" s="217"/>
    </row>
    <row r="201" spans="3:41" x14ac:dyDescent="0.25">
      <c r="C201" s="216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11"/>
      <c r="AK201" s="211"/>
      <c r="AL201" s="211"/>
      <c r="AM201" s="211"/>
      <c r="AN201" s="211"/>
      <c r="AO201" s="217"/>
    </row>
    <row r="202" spans="3:41" x14ac:dyDescent="0.25">
      <c r="C202" s="216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  <c r="AM202" s="211"/>
      <c r="AN202" s="211"/>
      <c r="AO202" s="217"/>
    </row>
    <row r="203" spans="3:41" x14ac:dyDescent="0.25">
      <c r="C203" s="216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  <c r="AM203" s="211"/>
      <c r="AN203" s="211"/>
      <c r="AO203" s="217"/>
    </row>
    <row r="204" spans="3:41" x14ac:dyDescent="0.25">
      <c r="C204" s="216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  <c r="AM204" s="211"/>
      <c r="AN204" s="211"/>
      <c r="AO204" s="217"/>
    </row>
    <row r="205" spans="3:41" x14ac:dyDescent="0.25">
      <c r="C205" s="216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7"/>
    </row>
    <row r="206" spans="3:41" x14ac:dyDescent="0.25">
      <c r="C206" s="216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7"/>
    </row>
    <row r="207" spans="3:41" ht="44.25" customHeight="1" x14ac:dyDescent="0.25">
      <c r="C207" s="219" t="s">
        <v>103</v>
      </c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78"/>
      <c r="AK207" s="78"/>
      <c r="AL207" s="78"/>
      <c r="AM207" s="78"/>
      <c r="AN207" s="78"/>
      <c r="AO207" s="220"/>
    </row>
    <row r="208" spans="3:41" ht="60" customHeight="1" thickBot="1" x14ac:dyDescent="0.3">
      <c r="C208" s="221" t="str">
        <f>'[1]FE-01'!$D$9</f>
        <v>"CREACION DE RESERVORIO EN EL SECTOR CARMEN PAMPA DE LA LOCALIDAD DE PULCAY DEL DISTRITO DE LOS CHANKAS, PROVINCIA DE CHINCHEROS - DEPARTAMENTO DE APURIMAC"</v>
      </c>
      <c r="D208" s="222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  <c r="AA208" s="222"/>
      <c r="AB208" s="222"/>
      <c r="AC208" s="222"/>
      <c r="AD208" s="222"/>
      <c r="AE208" s="222"/>
      <c r="AF208" s="222"/>
      <c r="AG208" s="222"/>
      <c r="AH208" s="222"/>
      <c r="AI208" s="222"/>
      <c r="AJ208" s="222"/>
      <c r="AK208" s="222"/>
      <c r="AL208" s="222"/>
      <c r="AM208" s="222"/>
      <c r="AN208" s="222"/>
      <c r="AO208" s="223"/>
    </row>
    <row r="209" spans="3:41" ht="16.5" thickBot="1" x14ac:dyDescent="0.3"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  <c r="AM209" s="211"/>
      <c r="AN209" s="211"/>
      <c r="AO209" s="211"/>
    </row>
    <row r="210" spans="3:41" x14ac:dyDescent="0.25">
      <c r="C210" s="212"/>
      <c r="D210" s="213"/>
      <c r="E210" s="214"/>
      <c r="F210" s="214"/>
      <c r="G210" s="214"/>
      <c r="H210" s="214"/>
      <c r="I210" s="214"/>
      <c r="J210" s="214"/>
      <c r="K210" s="214"/>
      <c r="L210" s="214"/>
      <c r="M210" s="214"/>
      <c r="N210" s="214"/>
      <c r="O210" s="214"/>
      <c r="P210" s="214"/>
      <c r="Q210" s="214"/>
      <c r="R210" s="214"/>
      <c r="S210" s="214"/>
      <c r="T210" s="214"/>
      <c r="U210" s="214"/>
      <c r="V210" s="214"/>
      <c r="W210" s="214"/>
      <c r="X210" s="214"/>
      <c r="Y210" s="214"/>
      <c r="Z210" s="214"/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5"/>
    </row>
    <row r="211" spans="3:41" x14ac:dyDescent="0.25">
      <c r="C211" s="216"/>
      <c r="E211" s="211"/>
      <c r="F211" s="211"/>
      <c r="G211" s="224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7"/>
    </row>
    <row r="212" spans="3:41" x14ac:dyDescent="0.25">
      <c r="C212" s="216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7"/>
    </row>
    <row r="213" spans="3:41" x14ac:dyDescent="0.25">
      <c r="C213" s="216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  <c r="AM213" s="211"/>
      <c r="AN213" s="211"/>
      <c r="AO213" s="217"/>
    </row>
    <row r="214" spans="3:41" x14ac:dyDescent="0.25">
      <c r="C214" s="216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  <c r="AM214" s="211"/>
      <c r="AN214" s="211"/>
      <c r="AO214" s="217"/>
    </row>
    <row r="215" spans="3:41" x14ac:dyDescent="0.25">
      <c r="C215" s="216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  <c r="AM215" s="211"/>
      <c r="AN215" s="211"/>
      <c r="AO215" s="217"/>
    </row>
    <row r="216" spans="3:41" x14ac:dyDescent="0.25">
      <c r="C216" s="216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11"/>
      <c r="AK216" s="211"/>
      <c r="AL216" s="211"/>
      <c r="AM216" s="211"/>
      <c r="AN216" s="211"/>
      <c r="AO216" s="217"/>
    </row>
    <row r="217" spans="3:41" x14ac:dyDescent="0.25">
      <c r="C217" s="216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  <c r="AJ217" s="211"/>
      <c r="AK217" s="211"/>
      <c r="AL217" s="211"/>
      <c r="AM217" s="211"/>
      <c r="AN217" s="211"/>
      <c r="AO217" s="217"/>
    </row>
    <row r="218" spans="3:41" x14ac:dyDescent="0.25">
      <c r="C218" s="216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  <c r="AE218" s="211"/>
      <c r="AF218" s="211"/>
      <c r="AG218" s="211"/>
      <c r="AH218" s="211"/>
      <c r="AI218" s="211"/>
      <c r="AJ218" s="211"/>
      <c r="AK218" s="211"/>
      <c r="AL218" s="211"/>
      <c r="AM218" s="211"/>
      <c r="AN218" s="211"/>
      <c r="AO218" s="217"/>
    </row>
    <row r="219" spans="3:41" x14ac:dyDescent="0.25">
      <c r="C219" s="216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211"/>
      <c r="AH219" s="211"/>
      <c r="AI219" s="211"/>
      <c r="AJ219" s="211"/>
      <c r="AK219" s="211"/>
      <c r="AL219" s="211"/>
      <c r="AM219" s="211"/>
      <c r="AN219" s="211"/>
      <c r="AO219" s="217"/>
    </row>
    <row r="220" spans="3:41" x14ac:dyDescent="0.25">
      <c r="C220" s="216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  <c r="AA220" s="211"/>
      <c r="AB220" s="211"/>
      <c r="AC220" s="211"/>
      <c r="AD220" s="211"/>
      <c r="AE220" s="211"/>
      <c r="AF220" s="211"/>
      <c r="AG220" s="211"/>
      <c r="AH220" s="211"/>
      <c r="AI220" s="211"/>
      <c r="AJ220" s="211"/>
      <c r="AK220" s="211"/>
      <c r="AL220" s="211"/>
      <c r="AM220" s="211"/>
      <c r="AN220" s="211"/>
      <c r="AO220" s="217"/>
    </row>
    <row r="221" spans="3:41" x14ac:dyDescent="0.25">
      <c r="C221" s="216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  <c r="AE221" s="211"/>
      <c r="AF221" s="211"/>
      <c r="AG221" s="211"/>
      <c r="AH221" s="211"/>
      <c r="AI221" s="211"/>
      <c r="AJ221" s="211"/>
      <c r="AK221" s="211"/>
      <c r="AL221" s="211"/>
      <c r="AM221" s="211"/>
      <c r="AN221" s="211"/>
      <c r="AO221" s="217"/>
    </row>
    <row r="222" spans="3:41" x14ac:dyDescent="0.25">
      <c r="C222" s="216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211"/>
      <c r="AH222" s="211"/>
      <c r="AI222" s="211"/>
      <c r="AJ222" s="211"/>
      <c r="AK222" s="211"/>
      <c r="AL222" s="211"/>
      <c r="AM222" s="211"/>
      <c r="AN222" s="211"/>
      <c r="AO222" s="217"/>
    </row>
    <row r="223" spans="3:41" x14ac:dyDescent="0.25">
      <c r="C223" s="216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211"/>
      <c r="AH223" s="211"/>
      <c r="AI223" s="211"/>
      <c r="AJ223" s="211"/>
      <c r="AK223" s="211"/>
      <c r="AL223" s="211"/>
      <c r="AM223" s="211"/>
      <c r="AN223" s="211"/>
      <c r="AO223" s="217"/>
    </row>
    <row r="224" spans="3:41" x14ac:dyDescent="0.25">
      <c r="C224" s="216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  <c r="AE224" s="211"/>
      <c r="AF224" s="211"/>
      <c r="AG224" s="211"/>
      <c r="AH224" s="211"/>
      <c r="AI224" s="211"/>
      <c r="AJ224" s="211"/>
      <c r="AK224" s="211"/>
      <c r="AL224" s="211"/>
      <c r="AM224" s="211"/>
      <c r="AN224" s="211"/>
      <c r="AO224" s="217"/>
    </row>
    <row r="225" spans="3:41" x14ac:dyDescent="0.25">
      <c r="C225" s="216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211"/>
      <c r="AH225" s="211"/>
      <c r="AI225" s="211"/>
      <c r="AJ225" s="211"/>
      <c r="AK225" s="211"/>
      <c r="AL225" s="211"/>
      <c r="AM225" s="211"/>
      <c r="AN225" s="211"/>
      <c r="AO225" s="217"/>
    </row>
    <row r="226" spans="3:41" x14ac:dyDescent="0.25">
      <c r="C226" s="216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1"/>
      <c r="AI226" s="211"/>
      <c r="AJ226" s="211"/>
      <c r="AK226" s="211"/>
      <c r="AL226" s="211"/>
      <c r="AM226" s="211"/>
      <c r="AN226" s="211"/>
      <c r="AO226" s="217"/>
    </row>
    <row r="227" spans="3:41" x14ac:dyDescent="0.25">
      <c r="C227" s="216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  <c r="AA227" s="211"/>
      <c r="AB227" s="211"/>
      <c r="AC227" s="211"/>
      <c r="AD227" s="211"/>
      <c r="AE227" s="211"/>
      <c r="AF227" s="211"/>
      <c r="AG227" s="211"/>
      <c r="AH227" s="211"/>
      <c r="AI227" s="211"/>
      <c r="AJ227" s="211"/>
      <c r="AK227" s="211"/>
      <c r="AL227" s="211"/>
      <c r="AM227" s="211"/>
      <c r="AN227" s="211"/>
      <c r="AO227" s="217"/>
    </row>
    <row r="228" spans="3:41" x14ac:dyDescent="0.25">
      <c r="C228" s="216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211"/>
      <c r="AK228" s="211"/>
      <c r="AL228" s="211"/>
      <c r="AM228" s="211"/>
      <c r="AN228" s="211"/>
      <c r="AO228" s="217"/>
    </row>
    <row r="229" spans="3:41" x14ac:dyDescent="0.25">
      <c r="C229" s="216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  <c r="AB229" s="211"/>
      <c r="AC229" s="211"/>
      <c r="AD229" s="211"/>
      <c r="AE229" s="211"/>
      <c r="AF229" s="211"/>
      <c r="AG229" s="211"/>
      <c r="AH229" s="211"/>
      <c r="AI229" s="211"/>
      <c r="AJ229" s="211"/>
      <c r="AK229" s="211"/>
      <c r="AL229" s="211"/>
      <c r="AM229" s="211"/>
      <c r="AN229" s="211"/>
      <c r="AO229" s="217"/>
    </row>
    <row r="230" spans="3:41" x14ac:dyDescent="0.25">
      <c r="C230" s="216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  <c r="AB230" s="211"/>
      <c r="AC230" s="211"/>
      <c r="AD230" s="211"/>
      <c r="AE230" s="211"/>
      <c r="AF230" s="211"/>
      <c r="AG230" s="211"/>
      <c r="AH230" s="211"/>
      <c r="AI230" s="211"/>
      <c r="AJ230" s="211"/>
      <c r="AK230" s="211"/>
      <c r="AL230" s="211"/>
      <c r="AM230" s="211"/>
      <c r="AN230" s="211"/>
      <c r="AO230" s="217"/>
    </row>
    <row r="231" spans="3:41" x14ac:dyDescent="0.25">
      <c r="C231" s="216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  <c r="AB231" s="211"/>
      <c r="AC231" s="211"/>
      <c r="AD231" s="211"/>
      <c r="AE231" s="211"/>
      <c r="AF231" s="211"/>
      <c r="AG231" s="211"/>
      <c r="AH231" s="211"/>
      <c r="AI231" s="211"/>
      <c r="AJ231" s="211"/>
      <c r="AK231" s="211"/>
      <c r="AL231" s="211"/>
      <c r="AM231" s="211"/>
      <c r="AN231" s="211"/>
      <c r="AO231" s="217"/>
    </row>
    <row r="232" spans="3:41" x14ac:dyDescent="0.25">
      <c r="C232" s="216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211"/>
      <c r="AK232" s="211"/>
      <c r="AL232" s="211"/>
      <c r="AM232" s="211"/>
      <c r="AN232" s="211"/>
      <c r="AO232" s="217"/>
    </row>
    <row r="233" spans="3:41" x14ac:dyDescent="0.25">
      <c r="C233" s="216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211"/>
      <c r="AK233" s="211"/>
      <c r="AL233" s="211"/>
      <c r="AM233" s="211"/>
      <c r="AN233" s="211"/>
      <c r="AO233" s="217"/>
    </row>
    <row r="234" spans="3:41" x14ac:dyDescent="0.25">
      <c r="C234" s="216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  <c r="AB234" s="211"/>
      <c r="AC234" s="211"/>
      <c r="AD234" s="211"/>
      <c r="AE234" s="211"/>
      <c r="AF234" s="211"/>
      <c r="AG234" s="211"/>
      <c r="AH234" s="211"/>
      <c r="AI234" s="211"/>
      <c r="AJ234" s="211"/>
      <c r="AK234" s="211"/>
      <c r="AL234" s="211"/>
      <c r="AM234" s="211"/>
      <c r="AN234" s="211"/>
      <c r="AO234" s="217"/>
    </row>
    <row r="235" spans="3:41" x14ac:dyDescent="0.25">
      <c r="C235" s="216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  <c r="AB235" s="211"/>
      <c r="AC235" s="211"/>
      <c r="AD235" s="211"/>
      <c r="AE235" s="211"/>
      <c r="AF235" s="211"/>
      <c r="AG235" s="211"/>
      <c r="AH235" s="211"/>
      <c r="AI235" s="211"/>
      <c r="AJ235" s="211"/>
      <c r="AK235" s="211"/>
      <c r="AL235" s="211"/>
      <c r="AM235" s="211"/>
      <c r="AN235" s="211"/>
      <c r="AO235" s="217"/>
    </row>
    <row r="236" spans="3:41" x14ac:dyDescent="0.25">
      <c r="C236" s="216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  <c r="AA236" s="211"/>
      <c r="AB236" s="211"/>
      <c r="AC236" s="211"/>
      <c r="AD236" s="211"/>
      <c r="AE236" s="211"/>
      <c r="AF236" s="211"/>
      <c r="AG236" s="211"/>
      <c r="AH236" s="211"/>
      <c r="AI236" s="211"/>
      <c r="AJ236" s="211"/>
      <c r="AK236" s="211"/>
      <c r="AL236" s="211"/>
      <c r="AM236" s="211"/>
      <c r="AN236" s="211"/>
      <c r="AO236" s="217"/>
    </row>
    <row r="237" spans="3:41" x14ac:dyDescent="0.25">
      <c r="C237" s="216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  <c r="AA237" s="211"/>
      <c r="AB237" s="211"/>
      <c r="AC237" s="211"/>
      <c r="AD237" s="211"/>
      <c r="AE237" s="211"/>
      <c r="AF237" s="211"/>
      <c r="AG237" s="211"/>
      <c r="AH237" s="211"/>
      <c r="AI237" s="211"/>
      <c r="AJ237" s="211"/>
      <c r="AK237" s="211"/>
      <c r="AL237" s="211"/>
      <c r="AM237" s="211"/>
      <c r="AN237" s="211"/>
      <c r="AO237" s="217"/>
    </row>
    <row r="238" spans="3:41" x14ac:dyDescent="0.25">
      <c r="C238" s="216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  <c r="AA238" s="211"/>
      <c r="AB238" s="211"/>
      <c r="AC238" s="211"/>
      <c r="AD238" s="211"/>
      <c r="AE238" s="211"/>
      <c r="AF238" s="211"/>
      <c r="AG238" s="211"/>
      <c r="AH238" s="211"/>
      <c r="AI238" s="211"/>
      <c r="AJ238" s="211"/>
      <c r="AK238" s="211"/>
      <c r="AL238" s="211"/>
      <c r="AM238" s="211"/>
      <c r="AN238" s="211"/>
      <c r="AO238" s="217"/>
    </row>
    <row r="239" spans="3:41" x14ac:dyDescent="0.25">
      <c r="C239" s="216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  <c r="AA239" s="211"/>
      <c r="AB239" s="211"/>
      <c r="AC239" s="211"/>
      <c r="AD239" s="211"/>
      <c r="AE239" s="211"/>
      <c r="AF239" s="211"/>
      <c r="AG239" s="211"/>
      <c r="AH239" s="211"/>
      <c r="AI239" s="211"/>
      <c r="AJ239" s="211"/>
      <c r="AK239" s="211"/>
      <c r="AL239" s="211"/>
      <c r="AM239" s="211"/>
      <c r="AN239" s="211"/>
      <c r="AO239" s="217"/>
    </row>
    <row r="240" spans="3:41" x14ac:dyDescent="0.25">
      <c r="C240" s="216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  <c r="AA240" s="211"/>
      <c r="AB240" s="211"/>
      <c r="AC240" s="211"/>
      <c r="AD240" s="211"/>
      <c r="AE240" s="211"/>
      <c r="AF240" s="211"/>
      <c r="AG240" s="211"/>
      <c r="AH240" s="211"/>
      <c r="AI240" s="211"/>
      <c r="AJ240" s="211"/>
      <c r="AK240" s="211"/>
      <c r="AL240" s="211"/>
      <c r="AM240" s="211"/>
      <c r="AN240" s="211"/>
      <c r="AO240" s="217"/>
    </row>
    <row r="241" spans="3:41" x14ac:dyDescent="0.25">
      <c r="C241" s="216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  <c r="AE241" s="211"/>
      <c r="AF241" s="211"/>
      <c r="AG241" s="211"/>
      <c r="AH241" s="211"/>
      <c r="AI241" s="211"/>
      <c r="AJ241" s="211"/>
      <c r="AK241" s="211"/>
      <c r="AL241" s="211"/>
      <c r="AM241" s="211"/>
      <c r="AN241" s="211"/>
      <c r="AO241" s="217"/>
    </row>
    <row r="242" spans="3:41" x14ac:dyDescent="0.25">
      <c r="C242" s="216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  <c r="AA242" s="211"/>
      <c r="AB242" s="211"/>
      <c r="AC242" s="211"/>
      <c r="AD242" s="211"/>
      <c r="AE242" s="211"/>
      <c r="AF242" s="211"/>
      <c r="AG242" s="211"/>
      <c r="AH242" s="211"/>
      <c r="AI242" s="211"/>
      <c r="AJ242" s="211"/>
      <c r="AK242" s="211"/>
      <c r="AL242" s="211"/>
      <c r="AM242" s="211"/>
      <c r="AN242" s="211"/>
      <c r="AO242" s="217"/>
    </row>
    <row r="243" spans="3:41" x14ac:dyDescent="0.25">
      <c r="C243" s="216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  <c r="AB243" s="211"/>
      <c r="AC243" s="211"/>
      <c r="AD243" s="211"/>
      <c r="AE243" s="211"/>
      <c r="AF243" s="211"/>
      <c r="AG243" s="211"/>
      <c r="AH243" s="211"/>
      <c r="AI243" s="211"/>
      <c r="AJ243" s="211"/>
      <c r="AK243" s="211"/>
      <c r="AL243" s="211"/>
      <c r="AM243" s="211"/>
      <c r="AN243" s="211"/>
      <c r="AO243" s="217"/>
    </row>
    <row r="244" spans="3:41" x14ac:dyDescent="0.25">
      <c r="C244" s="216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  <c r="AA244" s="211"/>
      <c r="AB244" s="211"/>
      <c r="AC244" s="211"/>
      <c r="AD244" s="211"/>
      <c r="AE244" s="211"/>
      <c r="AF244" s="211"/>
      <c r="AG244" s="211"/>
      <c r="AH244" s="211"/>
      <c r="AI244" s="211"/>
      <c r="AJ244" s="211"/>
      <c r="AK244" s="211"/>
      <c r="AL244" s="211"/>
      <c r="AM244" s="211"/>
      <c r="AN244" s="211"/>
      <c r="AO244" s="217"/>
    </row>
    <row r="245" spans="3:41" x14ac:dyDescent="0.25">
      <c r="C245" s="216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  <c r="AB245" s="211"/>
      <c r="AC245" s="211"/>
      <c r="AD245" s="211"/>
      <c r="AE245" s="211"/>
      <c r="AF245" s="211"/>
      <c r="AG245" s="211"/>
      <c r="AH245" s="211"/>
      <c r="AI245" s="211"/>
      <c r="AJ245" s="211"/>
      <c r="AK245" s="211"/>
      <c r="AL245" s="211"/>
      <c r="AM245" s="211"/>
      <c r="AN245" s="211"/>
      <c r="AO245" s="217"/>
    </row>
    <row r="246" spans="3:41" x14ac:dyDescent="0.25">
      <c r="C246" s="216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  <c r="AA246" s="211"/>
      <c r="AB246" s="211"/>
      <c r="AC246" s="211"/>
      <c r="AD246" s="211"/>
      <c r="AE246" s="211"/>
      <c r="AF246" s="211"/>
      <c r="AG246" s="211"/>
      <c r="AH246" s="211"/>
      <c r="AI246" s="211"/>
      <c r="AJ246" s="211"/>
      <c r="AK246" s="211"/>
      <c r="AL246" s="211"/>
      <c r="AM246" s="211"/>
      <c r="AN246" s="211"/>
      <c r="AO246" s="217"/>
    </row>
    <row r="247" spans="3:41" x14ac:dyDescent="0.25">
      <c r="C247" s="219" t="s">
        <v>104</v>
      </c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H247" s="78"/>
      <c r="AI247" s="78"/>
      <c r="AJ247" s="78"/>
      <c r="AK247" s="78"/>
      <c r="AL247" s="78"/>
      <c r="AM247" s="78"/>
      <c r="AN247" s="78"/>
      <c r="AO247" s="220"/>
    </row>
    <row r="248" spans="3:41" ht="51.75" customHeight="1" thickBot="1" x14ac:dyDescent="0.3">
      <c r="C248" s="221" t="str">
        <f>'[1]FE-01'!$D$9</f>
        <v>"CREACION DE RESERVORIO EN EL SECTOR CARMEN PAMPA DE LA LOCALIDAD DE PULCAY DEL DISTRITO DE LOS CHANKAS, PROVINCIA DE CHINCHEROS - DEPARTAMENTO DE APURIMAC"</v>
      </c>
      <c r="D248" s="222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  <c r="AA248" s="222"/>
      <c r="AB248" s="222"/>
      <c r="AC248" s="222"/>
      <c r="AD248" s="222"/>
      <c r="AE248" s="222"/>
      <c r="AF248" s="222"/>
      <c r="AG248" s="222"/>
      <c r="AH248" s="222"/>
      <c r="AI248" s="222"/>
      <c r="AJ248" s="222"/>
      <c r="AK248" s="222"/>
      <c r="AL248" s="222"/>
      <c r="AM248" s="222"/>
      <c r="AN248" s="222"/>
      <c r="AO248" s="223"/>
    </row>
    <row r="249" spans="3:41" x14ac:dyDescent="0.25">
      <c r="C249" s="212"/>
      <c r="D249" s="213"/>
      <c r="E249" s="214"/>
      <c r="F249" s="214"/>
      <c r="G249" s="214"/>
      <c r="H249" s="214"/>
      <c r="I249" s="214"/>
      <c r="J249" s="214"/>
      <c r="K249" s="214"/>
      <c r="L249" s="214"/>
      <c r="M249" s="214"/>
      <c r="N249" s="214"/>
      <c r="O249" s="214"/>
      <c r="P249" s="214"/>
      <c r="Q249" s="214"/>
      <c r="R249" s="214"/>
      <c r="S249" s="214"/>
      <c r="T249" s="214"/>
      <c r="U249" s="214"/>
      <c r="V249" s="214"/>
      <c r="W249" s="214"/>
      <c r="X249" s="214"/>
      <c r="Y249" s="214"/>
      <c r="Z249" s="214"/>
      <c r="AA249" s="214"/>
      <c r="AB249" s="214"/>
      <c r="AC249" s="214"/>
      <c r="AD249" s="214"/>
      <c r="AE249" s="214"/>
      <c r="AF249" s="214"/>
      <c r="AG249" s="214"/>
      <c r="AH249" s="214"/>
      <c r="AI249" s="214"/>
      <c r="AJ249" s="214"/>
      <c r="AK249" s="214"/>
      <c r="AL249" s="214"/>
      <c r="AM249" s="214"/>
      <c r="AN249" s="214"/>
      <c r="AO249" s="215"/>
    </row>
    <row r="250" spans="3:41" x14ac:dyDescent="0.25">
      <c r="C250" s="216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211"/>
      <c r="AH250" s="211"/>
      <c r="AI250" s="211"/>
      <c r="AJ250" s="211"/>
      <c r="AK250" s="211"/>
      <c r="AL250" s="211"/>
      <c r="AM250" s="211"/>
      <c r="AN250" s="211"/>
      <c r="AO250" s="217"/>
    </row>
    <row r="251" spans="3:41" x14ac:dyDescent="0.25">
      <c r="C251" s="216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  <c r="AA251" s="211"/>
      <c r="AB251" s="211"/>
      <c r="AC251" s="211"/>
      <c r="AD251" s="211"/>
      <c r="AE251" s="211"/>
      <c r="AF251" s="211"/>
      <c r="AG251" s="211"/>
      <c r="AH251" s="211"/>
      <c r="AI251" s="211"/>
      <c r="AJ251" s="211"/>
      <c r="AK251" s="211"/>
      <c r="AL251" s="211"/>
      <c r="AM251" s="211"/>
      <c r="AN251" s="211"/>
      <c r="AO251" s="217"/>
    </row>
    <row r="252" spans="3:41" x14ac:dyDescent="0.25">
      <c r="C252" s="216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  <c r="AB252" s="211"/>
      <c r="AC252" s="211"/>
      <c r="AD252" s="211"/>
      <c r="AE252" s="211"/>
      <c r="AF252" s="211"/>
      <c r="AG252" s="211"/>
      <c r="AH252" s="211"/>
      <c r="AI252" s="211"/>
      <c r="AJ252" s="211"/>
      <c r="AK252" s="211"/>
      <c r="AL252" s="211"/>
      <c r="AM252" s="211"/>
      <c r="AN252" s="211"/>
      <c r="AO252" s="217"/>
    </row>
    <row r="253" spans="3:41" x14ac:dyDescent="0.25">
      <c r="C253" s="216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  <c r="AB253" s="211"/>
      <c r="AC253" s="211"/>
      <c r="AD253" s="211"/>
      <c r="AE253" s="211"/>
      <c r="AF253" s="211"/>
      <c r="AG253" s="211"/>
      <c r="AH253" s="211"/>
      <c r="AI253" s="211"/>
      <c r="AJ253" s="211"/>
      <c r="AK253" s="211"/>
      <c r="AL253" s="211"/>
      <c r="AM253" s="211"/>
      <c r="AN253" s="211"/>
      <c r="AO253" s="217"/>
    </row>
    <row r="254" spans="3:41" x14ac:dyDescent="0.25">
      <c r="C254" s="216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  <c r="AB254" s="211"/>
      <c r="AC254" s="211"/>
      <c r="AD254" s="211"/>
      <c r="AE254" s="211"/>
      <c r="AF254" s="211"/>
      <c r="AG254" s="211"/>
      <c r="AH254" s="211"/>
      <c r="AI254" s="211"/>
      <c r="AJ254" s="211"/>
      <c r="AK254" s="211"/>
      <c r="AL254" s="211"/>
      <c r="AM254" s="211"/>
      <c r="AN254" s="211"/>
      <c r="AO254" s="217"/>
    </row>
    <row r="255" spans="3:41" x14ac:dyDescent="0.25">
      <c r="C255" s="216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  <c r="AA255" s="211"/>
      <c r="AB255" s="211"/>
      <c r="AC255" s="211"/>
      <c r="AD255" s="211"/>
      <c r="AE255" s="211"/>
      <c r="AF255" s="211"/>
      <c r="AG255" s="211"/>
      <c r="AH255" s="211"/>
      <c r="AI255" s="211"/>
      <c r="AJ255" s="211"/>
      <c r="AK255" s="211"/>
      <c r="AL255" s="211"/>
      <c r="AM255" s="211"/>
      <c r="AN255" s="211"/>
      <c r="AO255" s="217"/>
    </row>
    <row r="256" spans="3:41" x14ac:dyDescent="0.25">
      <c r="C256" s="216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  <c r="AA256" s="211"/>
      <c r="AB256" s="211"/>
      <c r="AC256" s="211"/>
      <c r="AD256" s="211"/>
      <c r="AE256" s="211"/>
      <c r="AF256" s="211"/>
      <c r="AG256" s="211"/>
      <c r="AH256" s="211"/>
      <c r="AI256" s="211"/>
      <c r="AJ256" s="211"/>
      <c r="AK256" s="211"/>
      <c r="AL256" s="211"/>
      <c r="AM256" s="211"/>
      <c r="AN256" s="211"/>
      <c r="AO256" s="217"/>
    </row>
    <row r="257" spans="3:41" x14ac:dyDescent="0.25">
      <c r="C257" s="216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  <c r="AA257" s="211"/>
      <c r="AB257" s="211"/>
      <c r="AC257" s="211"/>
      <c r="AD257" s="211"/>
      <c r="AE257" s="211"/>
      <c r="AF257" s="211"/>
      <c r="AG257" s="211"/>
      <c r="AH257" s="211"/>
      <c r="AI257" s="211"/>
      <c r="AJ257" s="211"/>
      <c r="AK257" s="211"/>
      <c r="AL257" s="211"/>
      <c r="AM257" s="211"/>
      <c r="AN257" s="211"/>
      <c r="AO257" s="217"/>
    </row>
    <row r="258" spans="3:41" x14ac:dyDescent="0.25">
      <c r="C258" s="216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  <c r="AB258" s="211"/>
      <c r="AC258" s="211"/>
      <c r="AD258" s="211"/>
      <c r="AE258" s="211"/>
      <c r="AF258" s="211"/>
      <c r="AG258" s="211"/>
      <c r="AH258" s="211"/>
      <c r="AI258" s="211"/>
      <c r="AJ258" s="211"/>
      <c r="AK258" s="211"/>
      <c r="AL258" s="211"/>
      <c r="AM258" s="211"/>
      <c r="AN258" s="211"/>
      <c r="AO258" s="217"/>
    </row>
    <row r="259" spans="3:41" x14ac:dyDescent="0.25">
      <c r="C259" s="216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  <c r="AA259" s="211"/>
      <c r="AB259" s="211"/>
      <c r="AC259" s="211"/>
      <c r="AD259" s="211"/>
      <c r="AE259" s="211"/>
      <c r="AF259" s="211"/>
      <c r="AG259" s="211"/>
      <c r="AH259" s="211"/>
      <c r="AI259" s="211"/>
      <c r="AJ259" s="211"/>
      <c r="AK259" s="211"/>
      <c r="AL259" s="211"/>
      <c r="AM259" s="211"/>
      <c r="AN259" s="211"/>
      <c r="AO259" s="217"/>
    </row>
    <row r="260" spans="3:41" x14ac:dyDescent="0.25">
      <c r="C260" s="216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  <c r="AA260" s="211"/>
      <c r="AB260" s="211"/>
      <c r="AC260" s="211"/>
      <c r="AD260" s="211"/>
      <c r="AE260" s="211"/>
      <c r="AF260" s="211"/>
      <c r="AG260" s="211"/>
      <c r="AH260" s="211"/>
      <c r="AI260" s="211"/>
      <c r="AJ260" s="211"/>
      <c r="AK260" s="211"/>
      <c r="AL260" s="211"/>
      <c r="AM260" s="211"/>
      <c r="AN260" s="211"/>
      <c r="AO260" s="217"/>
    </row>
    <row r="261" spans="3:41" x14ac:dyDescent="0.25">
      <c r="C261" s="216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  <c r="AA261" s="211"/>
      <c r="AB261" s="211"/>
      <c r="AC261" s="211"/>
      <c r="AD261" s="211"/>
      <c r="AE261" s="211"/>
      <c r="AF261" s="211"/>
      <c r="AG261" s="211"/>
      <c r="AH261" s="211"/>
      <c r="AI261" s="211"/>
      <c r="AJ261" s="211"/>
      <c r="AK261" s="211"/>
      <c r="AL261" s="211"/>
      <c r="AM261" s="211"/>
      <c r="AN261" s="211"/>
      <c r="AO261" s="217"/>
    </row>
    <row r="262" spans="3:41" x14ac:dyDescent="0.25">
      <c r="C262" s="216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  <c r="AA262" s="211"/>
      <c r="AB262" s="211"/>
      <c r="AC262" s="211"/>
      <c r="AD262" s="211"/>
      <c r="AE262" s="211"/>
      <c r="AF262" s="211"/>
      <c r="AG262" s="211"/>
      <c r="AH262" s="211"/>
      <c r="AI262" s="211"/>
      <c r="AJ262" s="211"/>
      <c r="AK262" s="211"/>
      <c r="AL262" s="211"/>
      <c r="AM262" s="211"/>
      <c r="AN262" s="211"/>
      <c r="AO262" s="217"/>
    </row>
    <row r="263" spans="3:41" x14ac:dyDescent="0.25">
      <c r="C263" s="216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  <c r="AA263" s="211"/>
      <c r="AB263" s="211"/>
      <c r="AC263" s="211"/>
      <c r="AD263" s="211"/>
      <c r="AE263" s="211"/>
      <c r="AF263" s="211"/>
      <c r="AG263" s="211"/>
      <c r="AH263" s="211"/>
      <c r="AI263" s="211"/>
      <c r="AJ263" s="211"/>
      <c r="AK263" s="211"/>
      <c r="AL263" s="211"/>
      <c r="AM263" s="211"/>
      <c r="AN263" s="211"/>
      <c r="AO263" s="217"/>
    </row>
    <row r="264" spans="3:41" x14ac:dyDescent="0.25">
      <c r="C264" s="216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  <c r="AA264" s="211"/>
      <c r="AB264" s="211"/>
      <c r="AC264" s="211"/>
      <c r="AD264" s="211"/>
      <c r="AE264" s="211"/>
      <c r="AF264" s="211"/>
      <c r="AG264" s="211"/>
      <c r="AH264" s="211"/>
      <c r="AI264" s="211"/>
      <c r="AJ264" s="211"/>
      <c r="AK264" s="211"/>
      <c r="AL264" s="211"/>
      <c r="AM264" s="211"/>
      <c r="AN264" s="211"/>
      <c r="AO264" s="217"/>
    </row>
    <row r="265" spans="3:41" x14ac:dyDescent="0.25">
      <c r="C265" s="216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  <c r="AA265" s="211"/>
      <c r="AB265" s="211"/>
      <c r="AC265" s="211"/>
      <c r="AD265" s="211"/>
      <c r="AE265" s="211"/>
      <c r="AF265" s="211"/>
      <c r="AG265" s="211"/>
      <c r="AH265" s="211"/>
      <c r="AI265" s="211"/>
      <c r="AJ265" s="211"/>
      <c r="AK265" s="211"/>
      <c r="AL265" s="211"/>
      <c r="AM265" s="211"/>
      <c r="AN265" s="211"/>
      <c r="AO265" s="217"/>
    </row>
    <row r="266" spans="3:41" x14ac:dyDescent="0.25">
      <c r="C266" s="216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  <c r="AA266" s="211"/>
      <c r="AB266" s="211"/>
      <c r="AC266" s="211"/>
      <c r="AD266" s="211"/>
      <c r="AE266" s="211"/>
      <c r="AF266" s="211"/>
      <c r="AG266" s="211"/>
      <c r="AH266" s="211"/>
      <c r="AI266" s="211"/>
      <c r="AJ266" s="211"/>
      <c r="AK266" s="211"/>
      <c r="AL266" s="211"/>
      <c r="AM266" s="211"/>
      <c r="AN266" s="211"/>
      <c r="AO266" s="217"/>
    </row>
    <row r="267" spans="3:41" x14ac:dyDescent="0.25">
      <c r="C267" s="216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  <c r="AA267" s="211"/>
      <c r="AB267" s="211"/>
      <c r="AC267" s="211"/>
      <c r="AD267" s="211"/>
      <c r="AE267" s="211"/>
      <c r="AF267" s="211"/>
      <c r="AG267" s="211"/>
      <c r="AH267" s="211"/>
      <c r="AI267" s="211"/>
      <c r="AJ267" s="211"/>
      <c r="AK267" s="211"/>
      <c r="AL267" s="211"/>
      <c r="AM267" s="211"/>
      <c r="AN267" s="211"/>
      <c r="AO267" s="217"/>
    </row>
    <row r="268" spans="3:41" x14ac:dyDescent="0.25">
      <c r="C268" s="216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  <c r="AA268" s="211"/>
      <c r="AB268" s="211"/>
      <c r="AC268" s="211"/>
      <c r="AD268" s="211"/>
      <c r="AE268" s="211"/>
      <c r="AF268" s="211"/>
      <c r="AG268" s="211"/>
      <c r="AH268" s="211"/>
      <c r="AI268" s="211"/>
      <c r="AJ268" s="211"/>
      <c r="AK268" s="211"/>
      <c r="AL268" s="211"/>
      <c r="AM268" s="211"/>
      <c r="AN268" s="211"/>
      <c r="AO268" s="217"/>
    </row>
    <row r="269" spans="3:41" x14ac:dyDescent="0.25">
      <c r="C269" s="216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  <c r="AA269" s="211"/>
      <c r="AB269" s="211"/>
      <c r="AC269" s="211"/>
      <c r="AD269" s="211"/>
      <c r="AE269" s="211"/>
      <c r="AF269" s="211"/>
      <c r="AG269" s="211"/>
      <c r="AH269" s="211"/>
      <c r="AI269" s="211"/>
      <c r="AJ269" s="211"/>
      <c r="AK269" s="211"/>
      <c r="AL269" s="211"/>
      <c r="AM269" s="211"/>
      <c r="AN269" s="211"/>
      <c r="AO269" s="217"/>
    </row>
    <row r="270" spans="3:41" x14ac:dyDescent="0.25">
      <c r="C270" s="216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  <c r="AA270" s="211"/>
      <c r="AB270" s="211"/>
      <c r="AC270" s="211"/>
      <c r="AD270" s="211"/>
      <c r="AE270" s="211"/>
      <c r="AF270" s="211"/>
      <c r="AG270" s="211"/>
      <c r="AH270" s="211"/>
      <c r="AI270" s="211"/>
      <c r="AJ270" s="211"/>
      <c r="AK270" s="211"/>
      <c r="AL270" s="211"/>
      <c r="AM270" s="211"/>
      <c r="AN270" s="211"/>
      <c r="AO270" s="217"/>
    </row>
    <row r="271" spans="3:41" x14ac:dyDescent="0.25">
      <c r="C271" s="216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  <c r="AA271" s="211"/>
      <c r="AB271" s="211"/>
      <c r="AC271" s="211"/>
      <c r="AD271" s="211"/>
      <c r="AE271" s="211"/>
      <c r="AF271" s="211"/>
      <c r="AG271" s="211"/>
      <c r="AH271" s="211"/>
      <c r="AI271" s="211"/>
      <c r="AJ271" s="211"/>
      <c r="AK271" s="211"/>
      <c r="AL271" s="211"/>
      <c r="AM271" s="211"/>
      <c r="AN271" s="211"/>
      <c r="AO271" s="217"/>
    </row>
    <row r="272" spans="3:41" x14ac:dyDescent="0.25">
      <c r="C272" s="216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  <c r="AB272" s="211"/>
      <c r="AC272" s="211"/>
      <c r="AD272" s="211"/>
      <c r="AE272" s="211"/>
      <c r="AF272" s="211"/>
      <c r="AG272" s="211"/>
      <c r="AH272" s="211"/>
      <c r="AI272" s="211"/>
      <c r="AJ272" s="211"/>
      <c r="AK272" s="211"/>
      <c r="AL272" s="211"/>
      <c r="AM272" s="211"/>
      <c r="AN272" s="211"/>
      <c r="AO272" s="217"/>
    </row>
    <row r="273" spans="3:41" x14ac:dyDescent="0.25">
      <c r="C273" s="216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  <c r="AA273" s="211"/>
      <c r="AB273" s="211"/>
      <c r="AC273" s="211"/>
      <c r="AD273" s="211"/>
      <c r="AE273" s="211"/>
      <c r="AF273" s="211"/>
      <c r="AG273" s="211"/>
      <c r="AH273" s="211"/>
      <c r="AI273" s="211"/>
      <c r="AJ273" s="211"/>
      <c r="AK273" s="211"/>
      <c r="AL273" s="211"/>
      <c r="AM273" s="211"/>
      <c r="AN273" s="211"/>
      <c r="AO273" s="217"/>
    </row>
    <row r="274" spans="3:41" x14ac:dyDescent="0.25">
      <c r="C274" s="216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  <c r="AA274" s="211"/>
      <c r="AB274" s="211"/>
      <c r="AC274" s="211"/>
      <c r="AD274" s="211"/>
      <c r="AE274" s="211"/>
      <c r="AF274" s="211"/>
      <c r="AG274" s="211"/>
      <c r="AH274" s="211"/>
      <c r="AI274" s="211"/>
      <c r="AJ274" s="211"/>
      <c r="AK274" s="211"/>
      <c r="AL274" s="211"/>
      <c r="AM274" s="211"/>
      <c r="AN274" s="211"/>
      <c r="AO274" s="217"/>
    </row>
    <row r="275" spans="3:41" x14ac:dyDescent="0.25">
      <c r="C275" s="216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7"/>
    </row>
    <row r="276" spans="3:41" x14ac:dyDescent="0.25">
      <c r="C276" s="216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  <c r="AA276" s="211"/>
      <c r="AB276" s="211"/>
      <c r="AC276" s="211"/>
      <c r="AD276" s="211"/>
      <c r="AE276" s="211"/>
      <c r="AF276" s="211"/>
      <c r="AG276" s="211"/>
      <c r="AH276" s="211"/>
      <c r="AI276" s="211"/>
      <c r="AJ276" s="211"/>
      <c r="AK276" s="211"/>
      <c r="AL276" s="211"/>
      <c r="AM276" s="211"/>
      <c r="AN276" s="211"/>
      <c r="AO276" s="217"/>
    </row>
    <row r="277" spans="3:41" x14ac:dyDescent="0.25">
      <c r="C277" s="216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  <c r="AA277" s="211"/>
      <c r="AB277" s="211"/>
      <c r="AC277" s="211"/>
      <c r="AD277" s="211"/>
      <c r="AE277" s="211"/>
      <c r="AF277" s="211"/>
      <c r="AG277" s="211"/>
      <c r="AH277" s="211"/>
      <c r="AI277" s="211"/>
      <c r="AJ277" s="211"/>
      <c r="AK277" s="211"/>
      <c r="AL277" s="211"/>
      <c r="AM277" s="211"/>
      <c r="AN277" s="211"/>
      <c r="AO277" s="217"/>
    </row>
    <row r="278" spans="3:41" x14ac:dyDescent="0.25">
      <c r="C278" s="216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  <c r="AA278" s="211"/>
      <c r="AB278" s="211"/>
      <c r="AC278" s="211"/>
      <c r="AD278" s="211"/>
      <c r="AE278" s="211"/>
      <c r="AF278" s="211"/>
      <c r="AG278" s="211"/>
      <c r="AH278" s="211"/>
      <c r="AI278" s="211"/>
      <c r="AJ278" s="211"/>
      <c r="AK278" s="211"/>
      <c r="AL278" s="211"/>
      <c r="AM278" s="211"/>
      <c r="AN278" s="211"/>
      <c r="AO278" s="217"/>
    </row>
    <row r="279" spans="3:41" x14ac:dyDescent="0.25">
      <c r="C279" s="216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  <c r="AB279" s="211"/>
      <c r="AC279" s="211"/>
      <c r="AD279" s="211"/>
      <c r="AE279" s="211"/>
      <c r="AF279" s="211"/>
      <c r="AG279" s="211"/>
      <c r="AH279" s="211"/>
      <c r="AI279" s="211"/>
      <c r="AJ279" s="211"/>
      <c r="AK279" s="211"/>
      <c r="AL279" s="211"/>
      <c r="AM279" s="211"/>
      <c r="AN279" s="211"/>
      <c r="AO279" s="217"/>
    </row>
    <row r="280" spans="3:41" x14ac:dyDescent="0.25">
      <c r="C280" s="216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  <c r="AA280" s="211"/>
      <c r="AB280" s="211"/>
      <c r="AC280" s="211"/>
      <c r="AD280" s="211"/>
      <c r="AE280" s="211"/>
      <c r="AF280" s="211"/>
      <c r="AG280" s="211"/>
      <c r="AH280" s="211"/>
      <c r="AI280" s="211"/>
      <c r="AJ280" s="211"/>
      <c r="AK280" s="211"/>
      <c r="AL280" s="211"/>
      <c r="AM280" s="211"/>
      <c r="AN280" s="211"/>
      <c r="AO280" s="217"/>
    </row>
    <row r="281" spans="3:41" x14ac:dyDescent="0.25">
      <c r="C281" s="216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  <c r="AA281" s="211"/>
      <c r="AB281" s="211"/>
      <c r="AC281" s="211"/>
      <c r="AD281" s="211"/>
      <c r="AE281" s="211"/>
      <c r="AF281" s="211"/>
      <c r="AG281" s="211"/>
      <c r="AH281" s="211"/>
      <c r="AI281" s="211"/>
      <c r="AJ281" s="211"/>
      <c r="AK281" s="211"/>
      <c r="AL281" s="211"/>
      <c r="AM281" s="211"/>
      <c r="AN281" s="211"/>
      <c r="AO281" s="217"/>
    </row>
    <row r="282" spans="3:41" x14ac:dyDescent="0.25">
      <c r="C282" s="216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  <c r="AB282" s="211"/>
      <c r="AC282" s="211"/>
      <c r="AD282" s="211"/>
      <c r="AE282" s="211"/>
      <c r="AF282" s="211"/>
      <c r="AG282" s="211"/>
      <c r="AH282" s="211"/>
      <c r="AI282" s="211"/>
      <c r="AJ282" s="211"/>
      <c r="AK282" s="211"/>
      <c r="AL282" s="211"/>
      <c r="AM282" s="211"/>
      <c r="AN282" s="211"/>
      <c r="AO282" s="217"/>
    </row>
    <row r="283" spans="3:41" x14ac:dyDescent="0.25">
      <c r="C283" s="216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  <c r="AA283" s="211"/>
      <c r="AB283" s="211"/>
      <c r="AC283" s="211"/>
      <c r="AD283" s="211"/>
      <c r="AE283" s="211"/>
      <c r="AF283" s="211"/>
      <c r="AG283" s="211"/>
      <c r="AH283" s="211"/>
      <c r="AI283" s="211"/>
      <c r="AJ283" s="211"/>
      <c r="AK283" s="211"/>
      <c r="AL283" s="211"/>
      <c r="AM283" s="211"/>
      <c r="AN283" s="211"/>
      <c r="AO283" s="217"/>
    </row>
    <row r="284" spans="3:41" x14ac:dyDescent="0.25">
      <c r="C284" s="216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  <c r="AA284" s="211"/>
      <c r="AB284" s="211"/>
      <c r="AC284" s="211"/>
      <c r="AD284" s="211"/>
      <c r="AE284" s="211"/>
      <c r="AF284" s="211"/>
      <c r="AG284" s="211"/>
      <c r="AH284" s="211"/>
      <c r="AI284" s="211"/>
      <c r="AJ284" s="211"/>
      <c r="AK284" s="211"/>
      <c r="AL284" s="211"/>
      <c r="AM284" s="211"/>
      <c r="AN284" s="211"/>
      <c r="AO284" s="217"/>
    </row>
    <row r="285" spans="3:41" x14ac:dyDescent="0.25">
      <c r="C285" s="216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  <c r="AA285" s="211"/>
      <c r="AB285" s="211"/>
      <c r="AC285" s="211"/>
      <c r="AD285" s="211"/>
      <c r="AE285" s="211"/>
      <c r="AF285" s="211"/>
      <c r="AG285" s="211"/>
      <c r="AH285" s="211"/>
      <c r="AI285" s="211"/>
      <c r="AJ285" s="211"/>
      <c r="AK285" s="211"/>
      <c r="AL285" s="211"/>
      <c r="AM285" s="211"/>
      <c r="AN285" s="211"/>
      <c r="AO285" s="217"/>
    </row>
    <row r="286" spans="3:41" x14ac:dyDescent="0.25">
      <c r="C286" s="216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11"/>
      <c r="AK286" s="211"/>
      <c r="AL286" s="211"/>
      <c r="AM286" s="211"/>
      <c r="AN286" s="211"/>
      <c r="AO286" s="217"/>
    </row>
    <row r="287" spans="3:41" x14ac:dyDescent="0.25">
      <c r="C287" s="216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  <c r="AB287" s="211"/>
      <c r="AC287" s="211"/>
      <c r="AD287" s="211"/>
      <c r="AE287" s="211"/>
      <c r="AF287" s="211"/>
      <c r="AG287" s="211"/>
      <c r="AH287" s="211"/>
      <c r="AI287" s="211"/>
      <c r="AJ287" s="211"/>
      <c r="AK287" s="211"/>
      <c r="AL287" s="211"/>
      <c r="AM287" s="211"/>
      <c r="AN287" s="211"/>
      <c r="AO287" s="217"/>
    </row>
    <row r="288" spans="3:41" x14ac:dyDescent="0.25">
      <c r="C288" s="216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  <c r="AB288" s="211"/>
      <c r="AC288" s="211"/>
      <c r="AD288" s="211"/>
      <c r="AE288" s="211"/>
      <c r="AF288" s="211"/>
      <c r="AG288" s="211"/>
      <c r="AH288" s="211"/>
      <c r="AI288" s="211"/>
      <c r="AJ288" s="211"/>
      <c r="AK288" s="211"/>
      <c r="AL288" s="211"/>
      <c r="AM288" s="211"/>
      <c r="AN288" s="211"/>
      <c r="AO288" s="217"/>
    </row>
    <row r="289" spans="3:41" x14ac:dyDescent="0.25">
      <c r="C289" s="216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  <c r="AE289" s="211"/>
      <c r="AF289" s="211"/>
      <c r="AG289" s="211"/>
      <c r="AH289" s="211"/>
      <c r="AI289" s="211"/>
      <c r="AJ289" s="211"/>
      <c r="AK289" s="211"/>
      <c r="AL289" s="211"/>
      <c r="AM289" s="211"/>
      <c r="AN289" s="211"/>
      <c r="AO289" s="217"/>
    </row>
    <row r="290" spans="3:41" x14ac:dyDescent="0.25">
      <c r="C290" s="216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  <c r="AE290" s="211"/>
      <c r="AF290" s="211"/>
      <c r="AG290" s="211"/>
      <c r="AH290" s="211"/>
      <c r="AI290" s="211"/>
      <c r="AJ290" s="211"/>
      <c r="AK290" s="211"/>
      <c r="AL290" s="211"/>
      <c r="AM290" s="211"/>
      <c r="AN290" s="211"/>
      <c r="AO290" s="217"/>
    </row>
    <row r="291" spans="3:41" x14ac:dyDescent="0.25">
      <c r="C291" s="216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  <c r="AB291" s="211"/>
      <c r="AC291" s="211"/>
      <c r="AD291" s="211"/>
      <c r="AE291" s="211"/>
      <c r="AF291" s="211"/>
      <c r="AG291" s="211"/>
      <c r="AH291" s="211"/>
      <c r="AI291" s="211"/>
      <c r="AJ291" s="211"/>
      <c r="AK291" s="211"/>
      <c r="AL291" s="211"/>
      <c r="AM291" s="211"/>
      <c r="AN291" s="211"/>
      <c r="AO291" s="217"/>
    </row>
    <row r="292" spans="3:41" x14ac:dyDescent="0.25">
      <c r="C292" s="216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  <c r="AB292" s="211"/>
      <c r="AC292" s="211"/>
      <c r="AD292" s="211"/>
      <c r="AE292" s="211"/>
      <c r="AF292" s="211"/>
      <c r="AG292" s="211"/>
      <c r="AH292" s="211"/>
      <c r="AI292" s="211"/>
      <c r="AJ292" s="211"/>
      <c r="AK292" s="211"/>
      <c r="AL292" s="211"/>
      <c r="AM292" s="211"/>
      <c r="AN292" s="211"/>
      <c r="AO292" s="217"/>
    </row>
    <row r="293" spans="3:41" x14ac:dyDescent="0.25">
      <c r="C293" s="216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  <c r="AB293" s="211"/>
      <c r="AC293" s="211"/>
      <c r="AD293" s="211"/>
      <c r="AE293" s="211"/>
      <c r="AF293" s="211"/>
      <c r="AG293" s="211"/>
      <c r="AH293" s="211"/>
      <c r="AI293" s="211"/>
      <c r="AJ293" s="211"/>
      <c r="AK293" s="211"/>
      <c r="AL293" s="211"/>
      <c r="AM293" s="211"/>
      <c r="AN293" s="211"/>
      <c r="AO293" s="217"/>
    </row>
    <row r="294" spans="3:41" x14ac:dyDescent="0.25">
      <c r="C294" s="216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  <c r="AB294" s="211"/>
      <c r="AC294" s="211"/>
      <c r="AD294" s="211"/>
      <c r="AE294" s="211"/>
      <c r="AF294" s="211"/>
      <c r="AG294" s="211"/>
      <c r="AH294" s="211"/>
      <c r="AI294" s="211"/>
      <c r="AJ294" s="211"/>
      <c r="AK294" s="211"/>
      <c r="AL294" s="211"/>
      <c r="AM294" s="211"/>
      <c r="AN294" s="211"/>
      <c r="AO294" s="217"/>
    </row>
    <row r="295" spans="3:41" x14ac:dyDescent="0.25">
      <c r="C295" s="225" t="s">
        <v>105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226"/>
    </row>
    <row r="296" spans="3:41" ht="50.25" customHeight="1" thickBot="1" x14ac:dyDescent="0.3">
      <c r="C296" s="221" t="str">
        <f>+C248</f>
        <v>"CREACION DE RESERVORIO EN EL SECTOR CARMEN PAMPA DE LA LOCALIDAD DE PULCAY DEL DISTRITO DE LOS CHANKAS, PROVINCIA DE CHINCHEROS - DEPARTAMENTO DE APURIMAC"</v>
      </c>
      <c r="D296" s="222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  <c r="AA296" s="222"/>
      <c r="AB296" s="222"/>
      <c r="AC296" s="222"/>
      <c r="AD296" s="222"/>
      <c r="AE296" s="222"/>
      <c r="AF296" s="222"/>
      <c r="AG296" s="222"/>
      <c r="AH296" s="222"/>
      <c r="AI296" s="222"/>
      <c r="AJ296" s="222"/>
      <c r="AK296" s="222"/>
      <c r="AL296" s="222"/>
      <c r="AM296" s="222"/>
      <c r="AN296" s="222"/>
      <c r="AO296" s="223"/>
    </row>
    <row r="297" spans="3:41" x14ac:dyDescent="0.25">
      <c r="C297" s="212"/>
      <c r="D297" s="213"/>
      <c r="E297" s="214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14"/>
      <c r="AE297" s="214"/>
      <c r="AF297" s="214"/>
      <c r="AG297" s="214"/>
      <c r="AH297" s="214"/>
      <c r="AI297" s="214"/>
      <c r="AJ297" s="214"/>
      <c r="AK297" s="214"/>
      <c r="AL297" s="214"/>
      <c r="AM297" s="214"/>
      <c r="AN297" s="214"/>
      <c r="AO297" s="215"/>
    </row>
    <row r="298" spans="3:41" x14ac:dyDescent="0.25">
      <c r="C298" s="216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  <c r="AA298" s="211"/>
      <c r="AB298" s="211"/>
      <c r="AC298" s="211"/>
      <c r="AD298" s="211"/>
      <c r="AE298" s="211"/>
      <c r="AF298" s="211"/>
      <c r="AG298" s="211"/>
      <c r="AH298" s="211"/>
      <c r="AI298" s="211"/>
      <c r="AJ298" s="211"/>
      <c r="AK298" s="211"/>
      <c r="AL298" s="211"/>
      <c r="AM298" s="211"/>
      <c r="AN298" s="211"/>
      <c r="AO298" s="217"/>
    </row>
    <row r="299" spans="3:41" x14ac:dyDescent="0.25">
      <c r="C299" s="216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  <c r="AA299" s="211"/>
      <c r="AB299" s="211"/>
      <c r="AC299" s="211"/>
      <c r="AD299" s="211"/>
      <c r="AE299" s="211"/>
      <c r="AF299" s="211"/>
      <c r="AG299" s="211"/>
      <c r="AH299" s="211"/>
      <c r="AI299" s="211"/>
      <c r="AJ299" s="211"/>
      <c r="AK299" s="211"/>
      <c r="AL299" s="211"/>
      <c r="AM299" s="211"/>
      <c r="AN299" s="211"/>
      <c r="AO299" s="217"/>
    </row>
    <row r="300" spans="3:41" x14ac:dyDescent="0.25">
      <c r="C300" s="216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7"/>
    </row>
    <row r="301" spans="3:41" x14ac:dyDescent="0.25">
      <c r="C301" s="216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7"/>
    </row>
    <row r="302" spans="3:41" x14ac:dyDescent="0.25">
      <c r="C302" s="216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211"/>
      <c r="AH302" s="211"/>
      <c r="AI302" s="211"/>
      <c r="AJ302" s="211"/>
      <c r="AK302" s="211"/>
      <c r="AL302" s="211"/>
      <c r="AM302" s="211"/>
      <c r="AN302" s="211"/>
      <c r="AO302" s="217"/>
    </row>
    <row r="303" spans="3:41" x14ac:dyDescent="0.25">
      <c r="C303" s="216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11"/>
      <c r="AK303" s="211"/>
      <c r="AL303" s="211"/>
      <c r="AM303" s="211"/>
      <c r="AN303" s="211"/>
      <c r="AO303" s="217"/>
    </row>
    <row r="304" spans="3:41" x14ac:dyDescent="0.25">
      <c r="C304" s="216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11"/>
      <c r="AK304" s="211"/>
      <c r="AL304" s="211"/>
      <c r="AM304" s="211"/>
      <c r="AN304" s="211"/>
      <c r="AO304" s="217"/>
    </row>
    <row r="305" spans="3:41" x14ac:dyDescent="0.25">
      <c r="C305" s="216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  <c r="AB305" s="211"/>
      <c r="AC305" s="211"/>
      <c r="AD305" s="211"/>
      <c r="AE305" s="211"/>
      <c r="AF305" s="211"/>
      <c r="AG305" s="211"/>
      <c r="AH305" s="211"/>
      <c r="AI305" s="211"/>
      <c r="AJ305" s="211"/>
      <c r="AK305" s="211"/>
      <c r="AL305" s="211"/>
      <c r="AM305" s="211"/>
      <c r="AN305" s="211"/>
      <c r="AO305" s="217"/>
    </row>
    <row r="306" spans="3:41" x14ac:dyDescent="0.25">
      <c r="C306" s="216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1"/>
      <c r="AD306" s="211"/>
      <c r="AE306" s="211"/>
      <c r="AF306" s="211"/>
      <c r="AG306" s="211"/>
      <c r="AH306" s="211"/>
      <c r="AI306" s="211"/>
      <c r="AJ306" s="211"/>
      <c r="AK306" s="211"/>
      <c r="AL306" s="211"/>
      <c r="AM306" s="211"/>
      <c r="AN306" s="211"/>
      <c r="AO306" s="217"/>
    </row>
    <row r="307" spans="3:41" x14ac:dyDescent="0.25">
      <c r="C307" s="216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  <c r="AA307" s="211"/>
      <c r="AB307" s="211"/>
      <c r="AC307" s="211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7"/>
    </row>
    <row r="308" spans="3:41" x14ac:dyDescent="0.25">
      <c r="C308" s="216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  <c r="AA308" s="211"/>
      <c r="AB308" s="211"/>
      <c r="AC308" s="211"/>
      <c r="AD308" s="211"/>
      <c r="AE308" s="211"/>
      <c r="AF308" s="211"/>
      <c r="AG308" s="211"/>
      <c r="AH308" s="211"/>
      <c r="AI308" s="211"/>
      <c r="AJ308" s="211"/>
      <c r="AK308" s="211"/>
      <c r="AL308" s="211"/>
      <c r="AM308" s="211"/>
      <c r="AN308" s="211"/>
      <c r="AO308" s="217"/>
    </row>
    <row r="309" spans="3:41" x14ac:dyDescent="0.25">
      <c r="C309" s="216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24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11"/>
      <c r="AE309" s="211"/>
      <c r="AF309" s="211"/>
      <c r="AG309" s="211"/>
      <c r="AH309" s="211"/>
      <c r="AI309" s="211"/>
      <c r="AJ309" s="211"/>
      <c r="AK309" s="211"/>
      <c r="AL309" s="211"/>
      <c r="AM309" s="211"/>
      <c r="AN309" s="211"/>
      <c r="AO309" s="217"/>
    </row>
    <row r="310" spans="3:41" x14ac:dyDescent="0.25">
      <c r="C310" s="216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11"/>
      <c r="AE310" s="211"/>
      <c r="AF310" s="211"/>
      <c r="AG310" s="211"/>
      <c r="AH310" s="211"/>
      <c r="AI310" s="211"/>
      <c r="AJ310" s="211"/>
      <c r="AK310" s="211"/>
      <c r="AL310" s="211"/>
      <c r="AM310" s="211"/>
      <c r="AN310" s="211"/>
      <c r="AO310" s="217"/>
    </row>
    <row r="311" spans="3:41" x14ac:dyDescent="0.25">
      <c r="C311" s="216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11"/>
      <c r="AE311" s="211"/>
      <c r="AF311" s="211"/>
      <c r="AG311" s="211"/>
      <c r="AH311" s="211"/>
      <c r="AI311" s="211"/>
      <c r="AJ311" s="211"/>
      <c r="AK311" s="211"/>
      <c r="AL311" s="211"/>
      <c r="AM311" s="211"/>
      <c r="AN311" s="211"/>
      <c r="AO311" s="217"/>
    </row>
    <row r="312" spans="3:41" x14ac:dyDescent="0.25">
      <c r="C312" s="216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11"/>
      <c r="AE312" s="211"/>
      <c r="AF312" s="211"/>
      <c r="AG312" s="211"/>
      <c r="AH312" s="211"/>
      <c r="AI312" s="211"/>
      <c r="AJ312" s="211"/>
      <c r="AK312" s="211"/>
      <c r="AL312" s="211"/>
      <c r="AM312" s="211"/>
      <c r="AN312" s="211"/>
      <c r="AO312" s="217"/>
    </row>
    <row r="313" spans="3:41" x14ac:dyDescent="0.25">
      <c r="C313" s="216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11"/>
      <c r="AE313" s="211"/>
      <c r="AF313" s="211"/>
      <c r="AG313" s="211"/>
      <c r="AH313" s="211"/>
      <c r="AI313" s="211"/>
      <c r="AJ313" s="211"/>
      <c r="AK313" s="211"/>
      <c r="AL313" s="211"/>
      <c r="AM313" s="211"/>
      <c r="AN313" s="211"/>
      <c r="AO313" s="217"/>
    </row>
    <row r="314" spans="3:41" x14ac:dyDescent="0.25">
      <c r="C314" s="216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  <c r="AH314" s="211"/>
      <c r="AI314" s="211"/>
      <c r="AJ314" s="211"/>
      <c r="AK314" s="211"/>
      <c r="AL314" s="211"/>
      <c r="AM314" s="211"/>
      <c r="AN314" s="211"/>
      <c r="AO314" s="217"/>
    </row>
    <row r="315" spans="3:41" x14ac:dyDescent="0.25">
      <c r="C315" s="216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  <c r="AH315" s="211"/>
      <c r="AI315" s="211"/>
      <c r="AJ315" s="211"/>
      <c r="AK315" s="211"/>
      <c r="AL315" s="211"/>
      <c r="AM315" s="211"/>
      <c r="AN315" s="211"/>
      <c r="AO315" s="217"/>
    </row>
    <row r="316" spans="3:41" x14ac:dyDescent="0.25">
      <c r="C316" s="216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7"/>
    </row>
    <row r="317" spans="3:41" x14ac:dyDescent="0.25">
      <c r="C317" s="216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  <c r="AH317" s="211"/>
      <c r="AI317" s="211"/>
      <c r="AJ317" s="211"/>
      <c r="AK317" s="211"/>
      <c r="AL317" s="211"/>
      <c r="AM317" s="211"/>
      <c r="AN317" s="211"/>
      <c r="AO317" s="217"/>
    </row>
    <row r="318" spans="3:41" x14ac:dyDescent="0.25">
      <c r="C318" s="216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  <c r="AH318" s="211"/>
      <c r="AI318" s="211"/>
      <c r="AJ318" s="211"/>
      <c r="AK318" s="211"/>
      <c r="AL318" s="211"/>
      <c r="AM318" s="211"/>
      <c r="AN318" s="211"/>
      <c r="AO318" s="217"/>
    </row>
    <row r="319" spans="3:41" x14ac:dyDescent="0.25">
      <c r="C319" s="216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  <c r="AE319" s="211"/>
      <c r="AF319" s="211"/>
      <c r="AG319" s="211"/>
      <c r="AH319" s="211"/>
      <c r="AI319" s="211"/>
      <c r="AJ319" s="211"/>
      <c r="AK319" s="211"/>
      <c r="AL319" s="211"/>
      <c r="AM319" s="211"/>
      <c r="AN319" s="211"/>
      <c r="AO319" s="217"/>
    </row>
    <row r="320" spans="3:41" x14ac:dyDescent="0.25">
      <c r="C320" s="216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11"/>
      <c r="AE320" s="211"/>
      <c r="AF320" s="211"/>
      <c r="AG320" s="211"/>
      <c r="AH320" s="211"/>
      <c r="AI320" s="211"/>
      <c r="AJ320" s="211"/>
      <c r="AK320" s="211"/>
      <c r="AL320" s="211"/>
      <c r="AM320" s="211"/>
      <c r="AN320" s="211"/>
      <c r="AO320" s="217"/>
    </row>
    <row r="321" spans="3:41" x14ac:dyDescent="0.25">
      <c r="C321" s="216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  <c r="AE321" s="211"/>
      <c r="AF321" s="211"/>
      <c r="AG321" s="211"/>
      <c r="AH321" s="211"/>
      <c r="AI321" s="211"/>
      <c r="AJ321" s="211"/>
      <c r="AK321" s="211"/>
      <c r="AL321" s="211"/>
      <c r="AM321" s="211"/>
      <c r="AN321" s="211"/>
      <c r="AO321" s="217"/>
    </row>
    <row r="322" spans="3:41" x14ac:dyDescent="0.25">
      <c r="C322" s="216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211"/>
      <c r="AH322" s="211"/>
      <c r="AI322" s="211"/>
      <c r="AJ322" s="211"/>
      <c r="AK322" s="211"/>
      <c r="AL322" s="211"/>
      <c r="AM322" s="211"/>
      <c r="AN322" s="211"/>
      <c r="AO322" s="217"/>
    </row>
    <row r="323" spans="3:41" x14ac:dyDescent="0.25">
      <c r="C323" s="216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11"/>
      <c r="AE323" s="211"/>
      <c r="AF323" s="211"/>
      <c r="AG323" s="211"/>
      <c r="AH323" s="211"/>
      <c r="AI323" s="211"/>
      <c r="AJ323" s="211"/>
      <c r="AK323" s="211"/>
      <c r="AL323" s="211"/>
      <c r="AM323" s="211"/>
      <c r="AN323" s="211"/>
      <c r="AO323" s="217"/>
    </row>
    <row r="324" spans="3:41" x14ac:dyDescent="0.25">
      <c r="C324" s="216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11"/>
      <c r="AE324" s="211"/>
      <c r="AF324" s="211"/>
      <c r="AG324" s="211"/>
      <c r="AH324" s="211"/>
      <c r="AI324" s="211"/>
      <c r="AJ324" s="211"/>
      <c r="AK324" s="211"/>
      <c r="AL324" s="211"/>
      <c r="AM324" s="211"/>
      <c r="AN324" s="211"/>
      <c r="AO324" s="217"/>
    </row>
    <row r="325" spans="3:41" x14ac:dyDescent="0.25">
      <c r="C325" s="216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11"/>
      <c r="AE325" s="211"/>
      <c r="AF325" s="211"/>
      <c r="AG325" s="211"/>
      <c r="AH325" s="211"/>
      <c r="AI325" s="211"/>
      <c r="AJ325" s="211"/>
      <c r="AK325" s="211"/>
      <c r="AL325" s="211"/>
      <c r="AM325" s="211"/>
      <c r="AN325" s="211"/>
      <c r="AO325" s="217"/>
    </row>
    <row r="326" spans="3:41" x14ac:dyDescent="0.25">
      <c r="C326" s="216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11"/>
      <c r="AE326" s="211"/>
      <c r="AF326" s="211"/>
      <c r="AG326" s="211"/>
      <c r="AH326" s="211"/>
      <c r="AI326" s="211"/>
      <c r="AJ326" s="211"/>
      <c r="AK326" s="211"/>
      <c r="AL326" s="211"/>
      <c r="AM326" s="211"/>
      <c r="AN326" s="211"/>
      <c r="AO326" s="217"/>
    </row>
    <row r="327" spans="3:41" x14ac:dyDescent="0.25">
      <c r="C327" s="216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11"/>
      <c r="AE327" s="211"/>
      <c r="AF327" s="211"/>
      <c r="AG327" s="211"/>
      <c r="AH327" s="211"/>
      <c r="AI327" s="211"/>
      <c r="AJ327" s="211"/>
      <c r="AK327" s="211"/>
      <c r="AL327" s="211"/>
      <c r="AM327" s="211"/>
      <c r="AN327" s="211"/>
      <c r="AO327" s="217"/>
    </row>
    <row r="328" spans="3:41" x14ac:dyDescent="0.25">
      <c r="C328" s="216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11"/>
      <c r="AE328" s="211"/>
      <c r="AF328" s="211"/>
      <c r="AG328" s="211"/>
      <c r="AH328" s="211"/>
      <c r="AI328" s="211"/>
      <c r="AJ328" s="211"/>
      <c r="AK328" s="211"/>
      <c r="AL328" s="211"/>
      <c r="AM328" s="211"/>
      <c r="AN328" s="211"/>
      <c r="AO328" s="217"/>
    </row>
    <row r="329" spans="3:41" x14ac:dyDescent="0.25">
      <c r="C329" s="216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  <c r="AE329" s="211"/>
      <c r="AF329" s="211"/>
      <c r="AG329" s="211"/>
      <c r="AH329" s="211"/>
      <c r="AI329" s="211"/>
      <c r="AJ329" s="211"/>
      <c r="AK329" s="211"/>
      <c r="AL329" s="211"/>
      <c r="AM329" s="211"/>
      <c r="AN329" s="211"/>
      <c r="AO329" s="217"/>
    </row>
    <row r="330" spans="3:41" x14ac:dyDescent="0.25">
      <c r="C330" s="216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211"/>
      <c r="AH330" s="211"/>
      <c r="AI330" s="211"/>
      <c r="AJ330" s="211"/>
      <c r="AK330" s="211"/>
      <c r="AL330" s="211"/>
      <c r="AM330" s="211"/>
      <c r="AN330" s="211"/>
      <c r="AO330" s="217"/>
    </row>
    <row r="331" spans="3:41" x14ac:dyDescent="0.25">
      <c r="C331" s="216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7"/>
    </row>
    <row r="332" spans="3:41" x14ac:dyDescent="0.25">
      <c r="C332" s="216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211"/>
      <c r="AH332" s="211"/>
      <c r="AI332" s="211"/>
      <c r="AJ332" s="211"/>
      <c r="AK332" s="211"/>
      <c r="AL332" s="211"/>
      <c r="AM332" s="211"/>
      <c r="AN332" s="211"/>
      <c r="AO332" s="217"/>
    </row>
    <row r="333" spans="3:41" x14ac:dyDescent="0.25">
      <c r="C333" s="216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11"/>
      <c r="AE333" s="211"/>
      <c r="AF333" s="211"/>
      <c r="AG333" s="211"/>
      <c r="AH333" s="211"/>
      <c r="AI333" s="211"/>
      <c r="AJ333" s="211"/>
      <c r="AK333" s="211"/>
      <c r="AL333" s="211"/>
      <c r="AM333" s="211"/>
      <c r="AN333" s="211"/>
      <c r="AO333" s="217"/>
    </row>
    <row r="334" spans="3:41" x14ac:dyDescent="0.25">
      <c r="C334" s="216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11"/>
      <c r="AE334" s="211"/>
      <c r="AF334" s="211"/>
      <c r="AG334" s="211"/>
      <c r="AH334" s="211"/>
      <c r="AI334" s="211"/>
      <c r="AJ334" s="211"/>
      <c r="AK334" s="211"/>
      <c r="AL334" s="211"/>
      <c r="AM334" s="211"/>
      <c r="AN334" s="211"/>
      <c r="AO334" s="217"/>
    </row>
    <row r="335" spans="3:41" x14ac:dyDescent="0.25">
      <c r="C335" s="216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11"/>
      <c r="AE335" s="211"/>
      <c r="AF335" s="211"/>
      <c r="AG335" s="211"/>
      <c r="AH335" s="211"/>
      <c r="AI335" s="211"/>
      <c r="AJ335" s="211"/>
      <c r="AK335" s="211"/>
      <c r="AL335" s="211"/>
      <c r="AM335" s="211"/>
      <c r="AN335" s="211"/>
      <c r="AO335" s="217"/>
    </row>
    <row r="336" spans="3:41" x14ac:dyDescent="0.25">
      <c r="C336" s="225" t="s">
        <v>106</v>
      </c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226"/>
    </row>
    <row r="337" spans="3:41" ht="60" customHeight="1" thickBot="1" x14ac:dyDescent="0.3">
      <c r="C337" s="221" t="str">
        <f>+C296</f>
        <v>"CREACION DE RESERVORIO EN EL SECTOR CARMEN PAMPA DE LA LOCALIDAD DE PULCAY DEL DISTRITO DE LOS CHANKAS, PROVINCIA DE CHINCHEROS - DEPARTAMENTO DE APURIMAC"</v>
      </c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  <c r="AA337" s="222"/>
      <c r="AB337" s="222"/>
      <c r="AC337" s="222"/>
      <c r="AD337" s="222"/>
      <c r="AE337" s="222"/>
      <c r="AF337" s="222"/>
      <c r="AG337" s="222"/>
      <c r="AH337" s="222"/>
      <c r="AI337" s="222"/>
      <c r="AJ337" s="222"/>
      <c r="AK337" s="222"/>
      <c r="AL337" s="222"/>
      <c r="AM337" s="222"/>
      <c r="AN337" s="222"/>
      <c r="AO337" s="223"/>
    </row>
    <row r="338" spans="3:41" x14ac:dyDescent="0.25">
      <c r="C338" s="212"/>
      <c r="D338" s="213"/>
      <c r="E338" s="214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14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215"/>
    </row>
    <row r="339" spans="3:41" x14ac:dyDescent="0.25">
      <c r="C339" s="216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11"/>
      <c r="AE339" s="211"/>
      <c r="AF339" s="211"/>
      <c r="AG339" s="211"/>
      <c r="AH339" s="211"/>
      <c r="AI339" s="211"/>
      <c r="AJ339" s="211"/>
      <c r="AK339" s="211"/>
      <c r="AL339" s="211"/>
      <c r="AM339" s="211"/>
      <c r="AN339" s="211"/>
      <c r="AO339" s="217"/>
    </row>
    <row r="340" spans="3:41" x14ac:dyDescent="0.25">
      <c r="C340" s="216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11"/>
      <c r="AE340" s="211"/>
      <c r="AF340" s="211"/>
      <c r="AG340" s="211"/>
      <c r="AH340" s="211"/>
      <c r="AI340" s="211"/>
      <c r="AJ340" s="211"/>
      <c r="AK340" s="211"/>
      <c r="AL340" s="211"/>
      <c r="AM340" s="211"/>
      <c r="AN340" s="211"/>
      <c r="AO340" s="217"/>
    </row>
    <row r="341" spans="3:41" x14ac:dyDescent="0.25">
      <c r="C341" s="216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11"/>
      <c r="AE341" s="211"/>
      <c r="AF341" s="211"/>
      <c r="AG341" s="211"/>
      <c r="AH341" s="211"/>
      <c r="AI341" s="211"/>
      <c r="AJ341" s="211"/>
      <c r="AK341" s="211"/>
      <c r="AL341" s="211"/>
      <c r="AM341" s="211"/>
      <c r="AN341" s="211"/>
      <c r="AO341" s="217"/>
    </row>
    <row r="342" spans="3:41" x14ac:dyDescent="0.25">
      <c r="C342" s="216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11"/>
      <c r="AE342" s="211"/>
      <c r="AF342" s="211"/>
      <c r="AG342" s="211"/>
      <c r="AH342" s="211"/>
      <c r="AI342" s="211"/>
      <c r="AJ342" s="211"/>
      <c r="AK342" s="211"/>
      <c r="AL342" s="211"/>
      <c r="AM342" s="211"/>
      <c r="AN342" s="211"/>
      <c r="AO342" s="217"/>
    </row>
    <row r="343" spans="3:41" x14ac:dyDescent="0.25">
      <c r="C343" s="216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  <c r="AE343" s="211"/>
      <c r="AF343" s="211"/>
      <c r="AG343" s="211"/>
      <c r="AH343" s="211"/>
      <c r="AI343" s="211"/>
      <c r="AJ343" s="211"/>
      <c r="AK343" s="211"/>
      <c r="AL343" s="211"/>
      <c r="AM343" s="211"/>
      <c r="AN343" s="211"/>
      <c r="AO343" s="217"/>
    </row>
    <row r="344" spans="3:41" x14ac:dyDescent="0.25">
      <c r="C344" s="216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11"/>
      <c r="AE344" s="211"/>
      <c r="AF344" s="211"/>
      <c r="AG344" s="211"/>
      <c r="AH344" s="211"/>
      <c r="AI344" s="211"/>
      <c r="AJ344" s="211"/>
      <c r="AK344" s="211"/>
      <c r="AL344" s="211"/>
      <c r="AM344" s="211"/>
      <c r="AN344" s="211"/>
      <c r="AO344" s="217"/>
    </row>
    <row r="345" spans="3:41" x14ac:dyDescent="0.25">
      <c r="C345" s="216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11"/>
      <c r="AE345" s="211"/>
      <c r="AF345" s="211"/>
      <c r="AG345" s="211"/>
      <c r="AH345" s="211"/>
      <c r="AI345" s="211"/>
      <c r="AJ345" s="211"/>
      <c r="AK345" s="211"/>
      <c r="AL345" s="211"/>
      <c r="AM345" s="211"/>
      <c r="AN345" s="211"/>
      <c r="AO345" s="217"/>
    </row>
    <row r="346" spans="3:41" x14ac:dyDescent="0.25">
      <c r="C346" s="216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11"/>
      <c r="AE346" s="211"/>
      <c r="AF346" s="211"/>
      <c r="AG346" s="211"/>
      <c r="AH346" s="211"/>
      <c r="AI346" s="211"/>
      <c r="AJ346" s="211"/>
      <c r="AK346" s="211"/>
      <c r="AL346" s="211"/>
      <c r="AM346" s="211"/>
      <c r="AN346" s="211"/>
      <c r="AO346" s="217"/>
    </row>
    <row r="347" spans="3:41" x14ac:dyDescent="0.25">
      <c r="C347" s="216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11"/>
      <c r="AE347" s="211"/>
      <c r="AF347" s="211"/>
      <c r="AG347" s="211"/>
      <c r="AH347" s="211"/>
      <c r="AI347" s="211"/>
      <c r="AJ347" s="211"/>
      <c r="AK347" s="211"/>
      <c r="AL347" s="211"/>
      <c r="AM347" s="211"/>
      <c r="AN347" s="211"/>
      <c r="AO347" s="217"/>
    </row>
    <row r="348" spans="3:41" x14ac:dyDescent="0.25">
      <c r="C348" s="216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  <c r="AE348" s="211"/>
      <c r="AF348" s="211"/>
      <c r="AG348" s="211"/>
      <c r="AH348" s="211"/>
      <c r="AI348" s="211"/>
      <c r="AJ348" s="211"/>
      <c r="AK348" s="211"/>
      <c r="AL348" s="211"/>
      <c r="AM348" s="211"/>
      <c r="AN348" s="211"/>
      <c r="AO348" s="217"/>
    </row>
    <row r="349" spans="3:41" x14ac:dyDescent="0.25">
      <c r="C349" s="216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11"/>
      <c r="AE349" s="211"/>
      <c r="AF349" s="211"/>
      <c r="AG349" s="211"/>
      <c r="AH349" s="211"/>
      <c r="AI349" s="211"/>
      <c r="AJ349" s="211"/>
      <c r="AK349" s="211"/>
      <c r="AL349" s="211"/>
      <c r="AM349" s="211"/>
      <c r="AN349" s="211"/>
      <c r="AO349" s="217"/>
    </row>
    <row r="350" spans="3:41" x14ac:dyDescent="0.25">
      <c r="C350" s="216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211"/>
      <c r="AH350" s="211"/>
      <c r="AI350" s="211"/>
      <c r="AJ350" s="211"/>
      <c r="AK350" s="211"/>
      <c r="AL350" s="211"/>
      <c r="AM350" s="211"/>
      <c r="AN350" s="211"/>
      <c r="AO350" s="217"/>
    </row>
    <row r="351" spans="3:41" x14ac:dyDescent="0.25">
      <c r="C351" s="216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  <c r="AJ351" s="211"/>
      <c r="AK351" s="211"/>
      <c r="AL351" s="211"/>
      <c r="AM351" s="211"/>
      <c r="AN351" s="211"/>
      <c r="AO351" s="217"/>
    </row>
    <row r="352" spans="3:41" x14ac:dyDescent="0.25">
      <c r="C352" s="216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211"/>
      <c r="AH352" s="211"/>
      <c r="AI352" s="211"/>
      <c r="AJ352" s="211"/>
      <c r="AK352" s="211"/>
      <c r="AL352" s="211"/>
      <c r="AM352" s="211"/>
      <c r="AN352" s="211"/>
      <c r="AO352" s="217"/>
    </row>
    <row r="353" spans="3:41" x14ac:dyDescent="0.25">
      <c r="C353" s="216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  <c r="AJ353" s="211"/>
      <c r="AK353" s="211"/>
      <c r="AL353" s="211"/>
      <c r="AM353" s="211"/>
      <c r="AN353" s="211"/>
      <c r="AO353" s="217"/>
    </row>
    <row r="354" spans="3:41" x14ac:dyDescent="0.25">
      <c r="C354" s="216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  <c r="AJ354" s="211"/>
      <c r="AK354" s="211"/>
      <c r="AL354" s="211"/>
      <c r="AM354" s="211"/>
      <c r="AN354" s="211"/>
      <c r="AO354" s="217"/>
    </row>
    <row r="355" spans="3:41" x14ac:dyDescent="0.25">
      <c r="C355" s="216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  <c r="AB355" s="211"/>
      <c r="AC355" s="211"/>
      <c r="AD355" s="211"/>
      <c r="AE355" s="211"/>
      <c r="AF355" s="211"/>
      <c r="AG355" s="211"/>
      <c r="AH355" s="211"/>
      <c r="AI355" s="211"/>
      <c r="AJ355" s="211"/>
      <c r="AK355" s="211"/>
      <c r="AL355" s="211"/>
      <c r="AM355" s="211"/>
      <c r="AN355" s="211"/>
      <c r="AO355" s="217"/>
    </row>
    <row r="356" spans="3:41" x14ac:dyDescent="0.25">
      <c r="C356" s="216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211"/>
      <c r="AH356" s="211"/>
      <c r="AI356" s="211"/>
      <c r="AJ356" s="211"/>
      <c r="AK356" s="211"/>
      <c r="AL356" s="211"/>
      <c r="AM356" s="211"/>
      <c r="AN356" s="211"/>
      <c r="AO356" s="217"/>
    </row>
    <row r="357" spans="3:41" x14ac:dyDescent="0.25">
      <c r="C357" s="216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11"/>
      <c r="AE357" s="211"/>
      <c r="AF357" s="211"/>
      <c r="AG357" s="211"/>
      <c r="AH357" s="211"/>
      <c r="AI357" s="211"/>
      <c r="AJ357" s="211"/>
      <c r="AK357" s="211"/>
      <c r="AL357" s="211"/>
      <c r="AM357" s="211"/>
      <c r="AN357" s="211"/>
      <c r="AO357" s="217"/>
    </row>
    <row r="358" spans="3:41" x14ac:dyDescent="0.25">
      <c r="C358" s="216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11"/>
      <c r="AE358" s="211"/>
      <c r="AF358" s="211"/>
      <c r="AG358" s="211"/>
      <c r="AH358" s="211"/>
      <c r="AI358" s="211"/>
      <c r="AJ358" s="211"/>
      <c r="AK358" s="211"/>
      <c r="AL358" s="211"/>
      <c r="AM358" s="211"/>
      <c r="AN358" s="211"/>
      <c r="AO358" s="217"/>
    </row>
    <row r="359" spans="3:41" x14ac:dyDescent="0.25">
      <c r="C359" s="216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11"/>
      <c r="AE359" s="211"/>
      <c r="AF359" s="211"/>
      <c r="AG359" s="211"/>
      <c r="AH359" s="211"/>
      <c r="AI359" s="211"/>
      <c r="AJ359" s="211"/>
      <c r="AK359" s="211"/>
      <c r="AL359" s="211"/>
      <c r="AM359" s="211"/>
      <c r="AN359" s="211"/>
      <c r="AO359" s="217"/>
    </row>
    <row r="360" spans="3:41" x14ac:dyDescent="0.25">
      <c r="C360" s="216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  <c r="AM360" s="211"/>
      <c r="AN360" s="211"/>
      <c r="AO360" s="217"/>
    </row>
    <row r="361" spans="3:41" x14ac:dyDescent="0.25">
      <c r="C361" s="216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11"/>
      <c r="AE361" s="211"/>
      <c r="AF361" s="211"/>
      <c r="AG361" s="211"/>
      <c r="AH361" s="211"/>
      <c r="AI361" s="211"/>
      <c r="AJ361" s="211"/>
      <c r="AK361" s="211"/>
      <c r="AL361" s="211"/>
      <c r="AM361" s="211"/>
      <c r="AN361" s="211"/>
      <c r="AO361" s="217"/>
    </row>
    <row r="362" spans="3:41" x14ac:dyDescent="0.25">
      <c r="C362" s="216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11"/>
      <c r="AE362" s="211"/>
      <c r="AF362" s="211"/>
      <c r="AG362" s="211"/>
      <c r="AH362" s="211"/>
      <c r="AI362" s="211"/>
      <c r="AJ362" s="211"/>
      <c r="AK362" s="211"/>
      <c r="AL362" s="211"/>
      <c r="AM362" s="211"/>
      <c r="AN362" s="211"/>
      <c r="AO362" s="217"/>
    </row>
    <row r="363" spans="3:41" x14ac:dyDescent="0.25">
      <c r="C363" s="216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11"/>
      <c r="AE363" s="211"/>
      <c r="AF363" s="211"/>
      <c r="AG363" s="211"/>
      <c r="AH363" s="211"/>
      <c r="AI363" s="211"/>
      <c r="AJ363" s="211"/>
      <c r="AK363" s="211"/>
      <c r="AL363" s="211"/>
      <c r="AM363" s="211"/>
      <c r="AN363" s="211"/>
      <c r="AO363" s="217"/>
    </row>
    <row r="364" spans="3:41" x14ac:dyDescent="0.25">
      <c r="C364" s="216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11"/>
      <c r="AE364" s="211"/>
      <c r="AF364" s="211"/>
      <c r="AG364" s="211"/>
      <c r="AH364" s="211"/>
      <c r="AI364" s="211"/>
      <c r="AJ364" s="211"/>
      <c r="AK364" s="211"/>
      <c r="AL364" s="211"/>
      <c r="AM364" s="211"/>
      <c r="AN364" s="211"/>
      <c r="AO364" s="217"/>
    </row>
    <row r="365" spans="3:41" x14ac:dyDescent="0.25">
      <c r="C365" s="216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11"/>
      <c r="AE365" s="211"/>
      <c r="AF365" s="211"/>
      <c r="AG365" s="211"/>
      <c r="AH365" s="211"/>
      <c r="AI365" s="211"/>
      <c r="AJ365" s="211"/>
      <c r="AK365" s="211"/>
      <c r="AL365" s="211"/>
      <c r="AM365" s="211"/>
      <c r="AN365" s="211"/>
      <c r="AO365" s="217"/>
    </row>
    <row r="366" spans="3:41" x14ac:dyDescent="0.25">
      <c r="C366" s="216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  <c r="AA366" s="211"/>
      <c r="AB366" s="211"/>
      <c r="AC366" s="211"/>
      <c r="AD366" s="211"/>
      <c r="AE366" s="211"/>
      <c r="AF366" s="211"/>
      <c r="AG366" s="211"/>
      <c r="AH366" s="211"/>
      <c r="AI366" s="211"/>
      <c r="AJ366" s="211"/>
      <c r="AK366" s="211"/>
      <c r="AL366" s="211"/>
      <c r="AM366" s="211"/>
      <c r="AN366" s="211"/>
      <c r="AO366" s="217"/>
    </row>
    <row r="367" spans="3:41" x14ac:dyDescent="0.25">
      <c r="C367" s="216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  <c r="AA367" s="211"/>
      <c r="AB367" s="211"/>
      <c r="AC367" s="211"/>
      <c r="AD367" s="211"/>
      <c r="AE367" s="211"/>
      <c r="AF367" s="211"/>
      <c r="AG367" s="211"/>
      <c r="AH367" s="211"/>
      <c r="AI367" s="211"/>
      <c r="AJ367" s="211"/>
      <c r="AK367" s="211"/>
      <c r="AL367" s="211"/>
      <c r="AM367" s="211"/>
      <c r="AN367" s="211"/>
      <c r="AO367" s="217"/>
    </row>
    <row r="368" spans="3:41" x14ac:dyDescent="0.25">
      <c r="C368" s="216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11"/>
      <c r="AE368" s="211"/>
      <c r="AF368" s="211"/>
      <c r="AG368" s="211"/>
      <c r="AH368" s="211"/>
      <c r="AI368" s="211"/>
      <c r="AJ368" s="211"/>
      <c r="AK368" s="211"/>
      <c r="AL368" s="211"/>
      <c r="AM368" s="211"/>
      <c r="AN368" s="211"/>
      <c r="AO368" s="217"/>
    </row>
    <row r="369" spans="3:41" x14ac:dyDescent="0.25">
      <c r="C369" s="216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  <c r="AA369" s="211"/>
      <c r="AB369" s="211"/>
      <c r="AC369" s="211"/>
      <c r="AD369" s="211"/>
      <c r="AE369" s="211"/>
      <c r="AF369" s="211"/>
      <c r="AG369" s="211"/>
      <c r="AH369" s="211"/>
      <c r="AI369" s="211"/>
      <c r="AJ369" s="211"/>
      <c r="AK369" s="211"/>
      <c r="AL369" s="211"/>
      <c r="AM369" s="211"/>
      <c r="AN369" s="211"/>
      <c r="AO369" s="217"/>
    </row>
    <row r="370" spans="3:41" x14ac:dyDescent="0.25">
      <c r="C370" s="216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  <c r="AN370" s="211"/>
      <c r="AO370" s="217"/>
    </row>
    <row r="371" spans="3:41" x14ac:dyDescent="0.25">
      <c r="C371" s="216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  <c r="AM371" s="211"/>
      <c r="AN371" s="211"/>
      <c r="AO371" s="217"/>
    </row>
    <row r="372" spans="3:41" x14ac:dyDescent="0.25">
      <c r="C372" s="216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  <c r="AM372" s="211"/>
      <c r="AN372" s="211"/>
      <c r="AO372" s="217"/>
    </row>
    <row r="373" spans="3:41" x14ac:dyDescent="0.25">
      <c r="C373" s="216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  <c r="AM373" s="211"/>
      <c r="AN373" s="211"/>
      <c r="AO373" s="217"/>
    </row>
    <row r="374" spans="3:41" x14ac:dyDescent="0.25">
      <c r="C374" s="216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7"/>
    </row>
    <row r="375" spans="3:41" x14ac:dyDescent="0.25">
      <c r="C375" s="216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  <c r="AA375" s="211"/>
      <c r="AB375" s="211"/>
      <c r="AC375" s="211"/>
      <c r="AD375" s="211"/>
      <c r="AE375" s="211"/>
      <c r="AF375" s="211"/>
      <c r="AG375" s="211"/>
      <c r="AH375" s="211"/>
      <c r="AI375" s="211"/>
      <c r="AJ375" s="211"/>
      <c r="AK375" s="211"/>
      <c r="AL375" s="211"/>
      <c r="AM375" s="211"/>
      <c r="AN375" s="211"/>
      <c r="AO375" s="217"/>
    </row>
    <row r="376" spans="3:41" x14ac:dyDescent="0.25">
      <c r="C376" s="216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  <c r="AA376" s="211"/>
      <c r="AB376" s="211"/>
      <c r="AC376" s="211"/>
      <c r="AD376" s="211"/>
      <c r="AE376" s="211"/>
      <c r="AF376" s="211"/>
      <c r="AG376" s="211"/>
      <c r="AH376" s="211"/>
      <c r="AI376" s="211"/>
      <c r="AJ376" s="211"/>
      <c r="AK376" s="211"/>
      <c r="AL376" s="211"/>
      <c r="AM376" s="211"/>
      <c r="AN376" s="211"/>
      <c r="AO376" s="217"/>
    </row>
    <row r="377" spans="3:41" x14ac:dyDescent="0.25">
      <c r="C377" s="216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  <c r="AE377" s="211"/>
      <c r="AF377" s="211"/>
      <c r="AG377" s="211"/>
      <c r="AH377" s="211"/>
      <c r="AI377" s="211"/>
      <c r="AJ377" s="211"/>
      <c r="AK377" s="211"/>
      <c r="AL377" s="211"/>
      <c r="AM377" s="211"/>
      <c r="AN377" s="211"/>
      <c r="AO377" s="217"/>
    </row>
    <row r="378" spans="3:41" x14ac:dyDescent="0.25">
      <c r="C378" s="216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  <c r="AK378" s="211"/>
      <c r="AL378" s="211"/>
      <c r="AM378" s="211"/>
      <c r="AN378" s="211"/>
      <c r="AO378" s="217"/>
    </row>
    <row r="379" spans="3:41" x14ac:dyDescent="0.25">
      <c r="C379" s="216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  <c r="AA379" s="211"/>
      <c r="AB379" s="211"/>
      <c r="AC379" s="211"/>
      <c r="AD379" s="211"/>
      <c r="AE379" s="211"/>
      <c r="AF379" s="211"/>
      <c r="AG379" s="211"/>
      <c r="AH379" s="211"/>
      <c r="AI379" s="211"/>
      <c r="AJ379" s="211"/>
      <c r="AK379" s="211"/>
      <c r="AL379" s="211"/>
      <c r="AM379" s="211"/>
      <c r="AN379" s="211"/>
      <c r="AO379" s="217"/>
    </row>
    <row r="380" spans="3:41" x14ac:dyDescent="0.25">
      <c r="C380" s="216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  <c r="AA380" s="211"/>
      <c r="AB380" s="211"/>
      <c r="AC380" s="211"/>
      <c r="AD380" s="211"/>
      <c r="AE380" s="211"/>
      <c r="AF380" s="211"/>
      <c r="AG380" s="211"/>
      <c r="AH380" s="211"/>
      <c r="AI380" s="211"/>
      <c r="AJ380" s="211"/>
      <c r="AK380" s="211"/>
      <c r="AL380" s="211"/>
      <c r="AM380" s="211"/>
      <c r="AN380" s="211"/>
      <c r="AO380" s="217"/>
    </row>
    <row r="381" spans="3:41" x14ac:dyDescent="0.25">
      <c r="C381" s="216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  <c r="AA381" s="211"/>
      <c r="AB381" s="211"/>
      <c r="AC381" s="211"/>
      <c r="AD381" s="211"/>
      <c r="AE381" s="211"/>
      <c r="AF381" s="211"/>
      <c r="AG381" s="211"/>
      <c r="AH381" s="211"/>
      <c r="AI381" s="211"/>
      <c r="AJ381" s="211"/>
      <c r="AK381" s="211"/>
      <c r="AL381" s="211"/>
      <c r="AM381" s="211"/>
      <c r="AN381" s="211"/>
      <c r="AO381" s="217"/>
    </row>
    <row r="382" spans="3:41" x14ac:dyDescent="0.25">
      <c r="C382" s="216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  <c r="AA382" s="211"/>
      <c r="AB382" s="211"/>
      <c r="AC382" s="211"/>
      <c r="AD382" s="211"/>
      <c r="AE382" s="211"/>
      <c r="AF382" s="211"/>
      <c r="AG382" s="211"/>
      <c r="AH382" s="211"/>
      <c r="AI382" s="211"/>
      <c r="AJ382" s="211"/>
      <c r="AK382" s="211"/>
      <c r="AL382" s="211"/>
      <c r="AM382" s="211"/>
      <c r="AN382" s="211"/>
      <c r="AO382" s="217"/>
    </row>
    <row r="383" spans="3:41" x14ac:dyDescent="0.25">
      <c r="C383" s="225" t="s">
        <v>107</v>
      </c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226"/>
    </row>
    <row r="384" spans="3:41" ht="54" customHeight="1" thickBot="1" x14ac:dyDescent="0.3">
      <c r="C384" s="221" t="str">
        <f>+C337</f>
        <v>"CREACION DE RESERVORIO EN EL SECTOR CARMEN PAMPA DE LA LOCALIDAD DE PULCAY DEL DISTRITO DE LOS CHANKAS, PROVINCIA DE CHINCHEROS - DEPARTAMENTO DE APURIMAC"</v>
      </c>
      <c r="D384" s="222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  <c r="AA384" s="222"/>
      <c r="AB384" s="222"/>
      <c r="AC384" s="222"/>
      <c r="AD384" s="222"/>
      <c r="AE384" s="222"/>
      <c r="AF384" s="222"/>
      <c r="AG384" s="222"/>
      <c r="AH384" s="222"/>
      <c r="AI384" s="222"/>
      <c r="AJ384" s="222"/>
      <c r="AK384" s="222"/>
      <c r="AL384" s="222"/>
      <c r="AM384" s="222"/>
      <c r="AN384" s="222"/>
      <c r="AO384" s="223"/>
    </row>
    <row r="385" spans="3:41" x14ac:dyDescent="0.25">
      <c r="C385" s="212"/>
      <c r="D385" s="213"/>
      <c r="E385" s="214"/>
      <c r="F385" s="214"/>
      <c r="G385" s="214"/>
      <c r="H385" s="214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  <c r="AK385" s="214"/>
      <c r="AL385" s="214"/>
      <c r="AM385" s="214"/>
      <c r="AN385" s="214"/>
      <c r="AO385" s="215"/>
    </row>
    <row r="386" spans="3:41" x14ac:dyDescent="0.25">
      <c r="C386" s="216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  <c r="AA386" s="211"/>
      <c r="AB386" s="211"/>
      <c r="AC386" s="211"/>
      <c r="AD386" s="211"/>
      <c r="AE386" s="211"/>
      <c r="AF386" s="211"/>
      <c r="AG386" s="211"/>
      <c r="AH386" s="211"/>
      <c r="AI386" s="211"/>
      <c r="AJ386" s="211"/>
      <c r="AK386" s="211"/>
      <c r="AL386" s="211"/>
      <c r="AM386" s="211"/>
      <c r="AN386" s="211"/>
      <c r="AO386" s="217"/>
    </row>
    <row r="387" spans="3:41" x14ac:dyDescent="0.25">
      <c r="C387" s="216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  <c r="AE387" s="211"/>
      <c r="AF387" s="211"/>
      <c r="AG387" s="211"/>
      <c r="AH387" s="211"/>
      <c r="AI387" s="211"/>
      <c r="AJ387" s="211"/>
      <c r="AK387" s="211"/>
      <c r="AL387" s="211"/>
      <c r="AM387" s="211"/>
      <c r="AN387" s="211"/>
      <c r="AO387" s="217"/>
    </row>
    <row r="388" spans="3:41" x14ac:dyDescent="0.25">
      <c r="C388" s="216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  <c r="AB388" s="211"/>
      <c r="AC388" s="211"/>
      <c r="AD388" s="211"/>
      <c r="AE388" s="211"/>
      <c r="AF388" s="211"/>
      <c r="AG388" s="211"/>
      <c r="AH388" s="211"/>
      <c r="AI388" s="211"/>
      <c r="AJ388" s="211"/>
      <c r="AK388" s="211"/>
      <c r="AL388" s="211"/>
      <c r="AM388" s="211"/>
      <c r="AN388" s="211"/>
      <c r="AO388" s="217"/>
    </row>
    <row r="389" spans="3:41" x14ac:dyDescent="0.25">
      <c r="C389" s="216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  <c r="AB389" s="211"/>
      <c r="AC389" s="211"/>
      <c r="AD389" s="211"/>
      <c r="AE389" s="211"/>
      <c r="AF389" s="211"/>
      <c r="AG389" s="211"/>
      <c r="AH389" s="211"/>
      <c r="AI389" s="211"/>
      <c r="AJ389" s="211"/>
      <c r="AK389" s="211"/>
      <c r="AL389" s="211"/>
      <c r="AM389" s="211"/>
      <c r="AN389" s="211"/>
      <c r="AO389" s="217"/>
    </row>
    <row r="390" spans="3:41" x14ac:dyDescent="0.25">
      <c r="C390" s="216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  <c r="AA390" s="211"/>
      <c r="AB390" s="211"/>
      <c r="AC390" s="211"/>
      <c r="AD390" s="211"/>
      <c r="AE390" s="211"/>
      <c r="AF390" s="211"/>
      <c r="AG390" s="211"/>
      <c r="AH390" s="211"/>
      <c r="AI390" s="211"/>
      <c r="AJ390" s="211"/>
      <c r="AK390" s="211"/>
      <c r="AL390" s="211"/>
      <c r="AM390" s="211"/>
      <c r="AN390" s="211"/>
      <c r="AO390" s="217"/>
    </row>
    <row r="391" spans="3:41" x14ac:dyDescent="0.25">
      <c r="C391" s="216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  <c r="AA391" s="211"/>
      <c r="AB391" s="211"/>
      <c r="AC391" s="211"/>
      <c r="AD391" s="211"/>
      <c r="AE391" s="211"/>
      <c r="AF391" s="211"/>
      <c r="AG391" s="211"/>
      <c r="AH391" s="211"/>
      <c r="AI391" s="211"/>
      <c r="AJ391" s="211"/>
      <c r="AK391" s="211"/>
      <c r="AL391" s="211"/>
      <c r="AM391" s="211"/>
      <c r="AN391" s="211"/>
      <c r="AO391" s="217"/>
    </row>
    <row r="392" spans="3:41" x14ac:dyDescent="0.25">
      <c r="C392" s="216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  <c r="AA392" s="211"/>
      <c r="AB392" s="211"/>
      <c r="AC392" s="211"/>
      <c r="AD392" s="211"/>
      <c r="AE392" s="211"/>
      <c r="AF392" s="211"/>
      <c r="AG392" s="211"/>
      <c r="AH392" s="211"/>
      <c r="AI392" s="211"/>
      <c r="AJ392" s="211"/>
      <c r="AK392" s="211"/>
      <c r="AL392" s="211"/>
      <c r="AM392" s="211"/>
      <c r="AN392" s="211"/>
      <c r="AO392" s="217"/>
    </row>
    <row r="393" spans="3:41" x14ac:dyDescent="0.25">
      <c r="C393" s="216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  <c r="AA393" s="211"/>
      <c r="AB393" s="211"/>
      <c r="AC393" s="211"/>
      <c r="AD393" s="211"/>
      <c r="AE393" s="211"/>
      <c r="AF393" s="211"/>
      <c r="AG393" s="211"/>
      <c r="AH393" s="211"/>
      <c r="AI393" s="211"/>
      <c r="AJ393" s="211"/>
      <c r="AK393" s="211"/>
      <c r="AL393" s="211"/>
      <c r="AM393" s="211"/>
      <c r="AN393" s="211"/>
      <c r="AO393" s="217"/>
    </row>
    <row r="394" spans="3:41" x14ac:dyDescent="0.25">
      <c r="C394" s="216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  <c r="AB394" s="211"/>
      <c r="AC394" s="211"/>
      <c r="AD394" s="211"/>
      <c r="AE394" s="211"/>
      <c r="AF394" s="211"/>
      <c r="AG394" s="211"/>
      <c r="AH394" s="211"/>
      <c r="AI394" s="211"/>
      <c r="AJ394" s="211"/>
      <c r="AK394" s="211"/>
      <c r="AL394" s="211"/>
      <c r="AM394" s="211"/>
      <c r="AN394" s="211"/>
      <c r="AO394" s="217"/>
    </row>
    <row r="395" spans="3:41" x14ac:dyDescent="0.25">
      <c r="C395" s="216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  <c r="AB395" s="211"/>
      <c r="AC395" s="211"/>
      <c r="AD395" s="211"/>
      <c r="AE395" s="211"/>
      <c r="AF395" s="211"/>
      <c r="AG395" s="211"/>
      <c r="AH395" s="211"/>
      <c r="AI395" s="211"/>
      <c r="AJ395" s="211"/>
      <c r="AK395" s="211"/>
      <c r="AL395" s="211"/>
      <c r="AM395" s="211"/>
      <c r="AN395" s="211"/>
      <c r="AO395" s="217"/>
    </row>
    <row r="396" spans="3:41" x14ac:dyDescent="0.25">
      <c r="C396" s="216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  <c r="AB396" s="211"/>
      <c r="AC396" s="211"/>
      <c r="AD396" s="211"/>
      <c r="AE396" s="211"/>
      <c r="AF396" s="211"/>
      <c r="AG396" s="211"/>
      <c r="AH396" s="211"/>
      <c r="AI396" s="211"/>
      <c r="AJ396" s="211"/>
      <c r="AK396" s="211"/>
      <c r="AL396" s="211"/>
      <c r="AM396" s="211"/>
      <c r="AN396" s="211"/>
      <c r="AO396" s="217"/>
    </row>
    <row r="397" spans="3:41" x14ac:dyDescent="0.25">
      <c r="C397" s="216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  <c r="AB397" s="211"/>
      <c r="AC397" s="211"/>
      <c r="AD397" s="211"/>
      <c r="AE397" s="211"/>
      <c r="AF397" s="211"/>
      <c r="AG397" s="211"/>
      <c r="AH397" s="211"/>
      <c r="AI397" s="211"/>
      <c r="AJ397" s="211"/>
      <c r="AK397" s="211"/>
      <c r="AL397" s="211"/>
      <c r="AM397" s="211"/>
      <c r="AN397" s="211"/>
      <c r="AO397" s="217"/>
    </row>
    <row r="398" spans="3:41" x14ac:dyDescent="0.25">
      <c r="C398" s="216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  <c r="AB398" s="211"/>
      <c r="AC398" s="211"/>
      <c r="AD398" s="211"/>
      <c r="AE398" s="211"/>
      <c r="AF398" s="211"/>
      <c r="AG398" s="211"/>
      <c r="AH398" s="211"/>
      <c r="AI398" s="211"/>
      <c r="AJ398" s="211"/>
      <c r="AK398" s="211"/>
      <c r="AL398" s="211"/>
      <c r="AM398" s="211"/>
      <c r="AN398" s="211"/>
      <c r="AO398" s="217"/>
    </row>
    <row r="399" spans="3:41" x14ac:dyDescent="0.25">
      <c r="C399" s="216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  <c r="AB399" s="211"/>
      <c r="AC399" s="211"/>
      <c r="AD399" s="211"/>
      <c r="AE399" s="211"/>
      <c r="AF399" s="211"/>
      <c r="AG399" s="211"/>
      <c r="AH399" s="211"/>
      <c r="AI399" s="211"/>
      <c r="AJ399" s="211"/>
      <c r="AK399" s="211"/>
      <c r="AL399" s="211"/>
      <c r="AM399" s="211"/>
      <c r="AN399" s="211"/>
      <c r="AO399" s="217"/>
    </row>
    <row r="400" spans="3:41" x14ac:dyDescent="0.25">
      <c r="C400" s="216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  <c r="AB400" s="211"/>
      <c r="AC400" s="211"/>
      <c r="AD400" s="211"/>
      <c r="AE400" s="211"/>
      <c r="AF400" s="211"/>
      <c r="AG400" s="211"/>
      <c r="AH400" s="211"/>
      <c r="AI400" s="211"/>
      <c r="AJ400" s="211"/>
      <c r="AK400" s="211"/>
      <c r="AL400" s="211"/>
      <c r="AM400" s="211"/>
      <c r="AN400" s="211"/>
      <c r="AO400" s="217"/>
    </row>
    <row r="401" spans="3:41" x14ac:dyDescent="0.25">
      <c r="C401" s="216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  <c r="AB401" s="211"/>
      <c r="AC401" s="211"/>
      <c r="AD401" s="211"/>
      <c r="AE401" s="211"/>
      <c r="AF401" s="211"/>
      <c r="AG401" s="211"/>
      <c r="AH401" s="211"/>
      <c r="AI401" s="211"/>
      <c r="AJ401" s="211"/>
      <c r="AK401" s="211"/>
      <c r="AL401" s="211"/>
      <c r="AM401" s="211"/>
      <c r="AN401" s="211"/>
      <c r="AO401" s="217"/>
    </row>
    <row r="402" spans="3:41" x14ac:dyDescent="0.25">
      <c r="C402" s="216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  <c r="AB402" s="211"/>
      <c r="AC402" s="211"/>
      <c r="AD402" s="211"/>
      <c r="AE402" s="211"/>
      <c r="AF402" s="211"/>
      <c r="AG402" s="211"/>
      <c r="AH402" s="211"/>
      <c r="AI402" s="211"/>
      <c r="AJ402" s="211"/>
      <c r="AK402" s="211"/>
      <c r="AL402" s="211"/>
      <c r="AM402" s="211"/>
      <c r="AN402" s="211"/>
      <c r="AO402" s="217"/>
    </row>
    <row r="403" spans="3:41" x14ac:dyDescent="0.25">
      <c r="C403" s="216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  <c r="AB403" s="211"/>
      <c r="AC403" s="211"/>
      <c r="AD403" s="211"/>
      <c r="AE403" s="211"/>
      <c r="AF403" s="211"/>
      <c r="AG403" s="211"/>
      <c r="AH403" s="211"/>
      <c r="AI403" s="211"/>
      <c r="AJ403" s="211"/>
      <c r="AK403" s="211"/>
      <c r="AL403" s="211"/>
      <c r="AM403" s="211"/>
      <c r="AN403" s="211"/>
      <c r="AO403" s="217"/>
    </row>
    <row r="404" spans="3:41" x14ac:dyDescent="0.25">
      <c r="C404" s="216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  <c r="AB404" s="211"/>
      <c r="AC404" s="211"/>
      <c r="AD404" s="211"/>
      <c r="AE404" s="211"/>
      <c r="AF404" s="211"/>
      <c r="AG404" s="211"/>
      <c r="AH404" s="211"/>
      <c r="AI404" s="211"/>
      <c r="AJ404" s="211"/>
      <c r="AK404" s="211"/>
      <c r="AL404" s="211"/>
      <c r="AM404" s="211"/>
      <c r="AN404" s="211"/>
      <c r="AO404" s="217"/>
    </row>
    <row r="405" spans="3:41" x14ac:dyDescent="0.25">
      <c r="C405" s="216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  <c r="AB405" s="211"/>
      <c r="AC405" s="211"/>
      <c r="AD405" s="211"/>
      <c r="AE405" s="211"/>
      <c r="AF405" s="211"/>
      <c r="AG405" s="211"/>
      <c r="AH405" s="211"/>
      <c r="AI405" s="211"/>
      <c r="AJ405" s="211"/>
      <c r="AK405" s="211"/>
      <c r="AL405" s="211"/>
      <c r="AM405" s="211"/>
      <c r="AN405" s="211"/>
      <c r="AO405" s="217"/>
    </row>
    <row r="406" spans="3:41" x14ac:dyDescent="0.25">
      <c r="C406" s="216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  <c r="AB406" s="211"/>
      <c r="AC406" s="211"/>
      <c r="AD406" s="211"/>
      <c r="AE406" s="211"/>
      <c r="AF406" s="211"/>
      <c r="AG406" s="211"/>
      <c r="AH406" s="211"/>
      <c r="AI406" s="211"/>
      <c r="AJ406" s="211"/>
      <c r="AK406" s="211"/>
      <c r="AL406" s="211"/>
      <c r="AM406" s="211"/>
      <c r="AN406" s="211"/>
      <c r="AO406" s="217"/>
    </row>
    <row r="407" spans="3:41" x14ac:dyDescent="0.25">
      <c r="C407" s="216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  <c r="AB407" s="211"/>
      <c r="AC407" s="211"/>
      <c r="AD407" s="211"/>
      <c r="AE407" s="211"/>
      <c r="AF407" s="211"/>
      <c r="AG407" s="211"/>
      <c r="AH407" s="211"/>
      <c r="AI407" s="211"/>
      <c r="AJ407" s="211"/>
      <c r="AK407" s="211"/>
      <c r="AL407" s="211"/>
      <c r="AM407" s="211"/>
      <c r="AN407" s="211"/>
      <c r="AO407" s="217"/>
    </row>
    <row r="408" spans="3:41" x14ac:dyDescent="0.25">
      <c r="C408" s="216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  <c r="AB408" s="211"/>
      <c r="AC408" s="211"/>
      <c r="AD408" s="211"/>
      <c r="AE408" s="211"/>
      <c r="AF408" s="211"/>
      <c r="AG408" s="211"/>
      <c r="AH408" s="211"/>
      <c r="AI408" s="211"/>
      <c r="AJ408" s="211"/>
      <c r="AK408" s="211"/>
      <c r="AL408" s="211"/>
      <c r="AM408" s="211"/>
      <c r="AN408" s="211"/>
      <c r="AO408" s="217"/>
    </row>
    <row r="409" spans="3:41" x14ac:dyDescent="0.25">
      <c r="C409" s="216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  <c r="AB409" s="211"/>
      <c r="AC409" s="211"/>
      <c r="AD409" s="211"/>
      <c r="AE409" s="211"/>
      <c r="AF409" s="211"/>
      <c r="AG409" s="211"/>
      <c r="AH409" s="211"/>
      <c r="AI409" s="211"/>
      <c r="AJ409" s="211"/>
      <c r="AK409" s="211"/>
      <c r="AL409" s="211"/>
      <c r="AM409" s="211"/>
      <c r="AN409" s="211"/>
      <c r="AO409" s="217"/>
    </row>
    <row r="410" spans="3:41" x14ac:dyDescent="0.25">
      <c r="C410" s="216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  <c r="AB410" s="211"/>
      <c r="AC410" s="211"/>
      <c r="AD410" s="211"/>
      <c r="AE410" s="211"/>
      <c r="AF410" s="211"/>
      <c r="AG410" s="211"/>
      <c r="AH410" s="211"/>
      <c r="AI410" s="211"/>
      <c r="AJ410" s="211"/>
      <c r="AK410" s="211"/>
      <c r="AL410" s="211"/>
      <c r="AM410" s="211"/>
      <c r="AN410" s="211"/>
      <c r="AO410" s="217"/>
    </row>
    <row r="411" spans="3:41" x14ac:dyDescent="0.25">
      <c r="C411" s="216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  <c r="AD411" s="211"/>
      <c r="AE411" s="211"/>
      <c r="AF411" s="211"/>
      <c r="AG411" s="211"/>
      <c r="AH411" s="211"/>
      <c r="AI411" s="211"/>
      <c r="AJ411" s="211"/>
      <c r="AK411" s="211"/>
      <c r="AL411" s="211"/>
      <c r="AM411" s="211"/>
      <c r="AN411" s="211"/>
      <c r="AO411" s="217"/>
    </row>
    <row r="412" spans="3:41" x14ac:dyDescent="0.25">
      <c r="C412" s="216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  <c r="AE412" s="211"/>
      <c r="AF412" s="211"/>
      <c r="AG412" s="211"/>
      <c r="AH412" s="211"/>
      <c r="AI412" s="211"/>
      <c r="AJ412" s="211"/>
      <c r="AK412" s="211"/>
      <c r="AL412" s="211"/>
      <c r="AM412" s="211"/>
      <c r="AN412" s="211"/>
      <c r="AO412" s="217"/>
    </row>
    <row r="413" spans="3:41" x14ac:dyDescent="0.25">
      <c r="C413" s="216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  <c r="AB413" s="211"/>
      <c r="AC413" s="211"/>
      <c r="AD413" s="211"/>
      <c r="AE413" s="211"/>
      <c r="AF413" s="211"/>
      <c r="AG413" s="211"/>
      <c r="AH413" s="211"/>
      <c r="AI413" s="211"/>
      <c r="AJ413" s="211"/>
      <c r="AK413" s="211"/>
      <c r="AL413" s="211"/>
      <c r="AM413" s="211"/>
      <c r="AN413" s="211"/>
      <c r="AO413" s="217"/>
    </row>
    <row r="414" spans="3:41" x14ac:dyDescent="0.25">
      <c r="C414" s="216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  <c r="AB414" s="211"/>
      <c r="AC414" s="211"/>
      <c r="AD414" s="211"/>
      <c r="AE414" s="211"/>
      <c r="AF414" s="211"/>
      <c r="AG414" s="211"/>
      <c r="AH414" s="211"/>
      <c r="AI414" s="211"/>
      <c r="AJ414" s="211"/>
      <c r="AK414" s="211"/>
      <c r="AL414" s="211"/>
      <c r="AM414" s="211"/>
      <c r="AN414" s="211"/>
      <c r="AO414" s="217"/>
    </row>
    <row r="415" spans="3:41" x14ac:dyDescent="0.25">
      <c r="C415" s="216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  <c r="AB415" s="211"/>
      <c r="AC415" s="211"/>
      <c r="AD415" s="211"/>
      <c r="AE415" s="211"/>
      <c r="AF415" s="211"/>
      <c r="AG415" s="211"/>
      <c r="AH415" s="211"/>
      <c r="AI415" s="211"/>
      <c r="AJ415" s="211"/>
      <c r="AK415" s="211"/>
      <c r="AL415" s="211"/>
      <c r="AM415" s="211"/>
      <c r="AN415" s="211"/>
      <c r="AO415" s="217"/>
    </row>
    <row r="416" spans="3:41" x14ac:dyDescent="0.25">
      <c r="C416" s="216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  <c r="AB416" s="211"/>
      <c r="AC416" s="211"/>
      <c r="AD416" s="211"/>
      <c r="AE416" s="211"/>
      <c r="AF416" s="211"/>
      <c r="AG416" s="211"/>
      <c r="AH416" s="211"/>
      <c r="AI416" s="211"/>
      <c r="AJ416" s="211"/>
      <c r="AK416" s="211"/>
      <c r="AL416" s="211"/>
      <c r="AM416" s="211"/>
      <c r="AN416" s="211"/>
      <c r="AO416" s="217"/>
    </row>
    <row r="417" spans="3:41" x14ac:dyDescent="0.25">
      <c r="C417" s="216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211"/>
      <c r="AH417" s="211"/>
      <c r="AI417" s="211"/>
      <c r="AJ417" s="211"/>
      <c r="AK417" s="211"/>
      <c r="AL417" s="211"/>
      <c r="AM417" s="211"/>
      <c r="AN417" s="211"/>
      <c r="AO417" s="217"/>
    </row>
    <row r="418" spans="3:41" x14ac:dyDescent="0.25">
      <c r="C418" s="216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  <c r="AJ418" s="211"/>
      <c r="AK418" s="211"/>
      <c r="AL418" s="211"/>
      <c r="AM418" s="211"/>
      <c r="AN418" s="211"/>
      <c r="AO418" s="217"/>
    </row>
    <row r="419" spans="3:41" x14ac:dyDescent="0.25">
      <c r="C419" s="216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  <c r="AE419" s="211"/>
      <c r="AF419" s="211"/>
      <c r="AG419" s="211"/>
      <c r="AH419" s="211"/>
      <c r="AI419" s="211"/>
      <c r="AJ419" s="211"/>
      <c r="AK419" s="211"/>
      <c r="AL419" s="211"/>
      <c r="AM419" s="211"/>
      <c r="AN419" s="211"/>
      <c r="AO419" s="217"/>
    </row>
    <row r="420" spans="3:41" x14ac:dyDescent="0.25">
      <c r="C420" s="216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  <c r="AJ420" s="211"/>
      <c r="AK420" s="211"/>
      <c r="AL420" s="211"/>
      <c r="AM420" s="211"/>
      <c r="AN420" s="211"/>
      <c r="AO420" s="217"/>
    </row>
    <row r="421" spans="3:41" x14ac:dyDescent="0.25">
      <c r="C421" s="216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  <c r="AJ421" s="211"/>
      <c r="AK421" s="211"/>
      <c r="AL421" s="211"/>
      <c r="AM421" s="211"/>
      <c r="AN421" s="211"/>
      <c r="AO421" s="217"/>
    </row>
    <row r="422" spans="3:41" x14ac:dyDescent="0.25">
      <c r="C422" s="216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  <c r="AJ422" s="211"/>
      <c r="AK422" s="211"/>
      <c r="AL422" s="211"/>
      <c r="AM422" s="211"/>
      <c r="AN422" s="211"/>
      <c r="AO422" s="217"/>
    </row>
    <row r="423" spans="3:41" x14ac:dyDescent="0.25">
      <c r="C423" s="216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  <c r="AB423" s="211"/>
      <c r="AC423" s="211"/>
      <c r="AD423" s="211"/>
      <c r="AE423" s="211"/>
      <c r="AF423" s="211"/>
      <c r="AG423" s="211"/>
      <c r="AH423" s="211"/>
      <c r="AI423" s="211"/>
      <c r="AJ423" s="211"/>
      <c r="AK423" s="211"/>
      <c r="AL423" s="211"/>
      <c r="AM423" s="211"/>
      <c r="AN423" s="211"/>
      <c r="AO423" s="217"/>
    </row>
    <row r="424" spans="3:41" x14ac:dyDescent="0.25">
      <c r="C424" s="216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  <c r="AE424" s="211"/>
      <c r="AF424" s="211"/>
      <c r="AG424" s="211"/>
      <c r="AH424" s="211"/>
      <c r="AI424" s="211"/>
      <c r="AJ424" s="211"/>
      <c r="AK424" s="211"/>
      <c r="AL424" s="211"/>
      <c r="AM424" s="211"/>
      <c r="AN424" s="211"/>
      <c r="AO424" s="217"/>
    </row>
    <row r="425" spans="3:41" x14ac:dyDescent="0.25">
      <c r="C425" s="216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  <c r="AJ425" s="211"/>
      <c r="AK425" s="211"/>
      <c r="AL425" s="211"/>
      <c r="AM425" s="211"/>
      <c r="AN425" s="211"/>
      <c r="AO425" s="217"/>
    </row>
    <row r="426" spans="3:41" x14ac:dyDescent="0.25">
      <c r="C426" s="216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  <c r="AJ426" s="211"/>
      <c r="AK426" s="211"/>
      <c r="AL426" s="211"/>
      <c r="AM426" s="211"/>
      <c r="AN426" s="211"/>
      <c r="AO426" s="217"/>
    </row>
    <row r="427" spans="3:41" x14ac:dyDescent="0.25">
      <c r="C427" s="216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  <c r="AB427" s="211"/>
      <c r="AC427" s="211"/>
      <c r="AD427" s="211"/>
      <c r="AE427" s="211"/>
      <c r="AF427" s="211"/>
      <c r="AG427" s="211"/>
      <c r="AH427" s="211"/>
      <c r="AI427" s="211"/>
      <c r="AJ427" s="211"/>
      <c r="AK427" s="211"/>
      <c r="AL427" s="211"/>
      <c r="AM427" s="211"/>
      <c r="AN427" s="211"/>
      <c r="AO427" s="217"/>
    </row>
    <row r="428" spans="3:41" x14ac:dyDescent="0.25">
      <c r="C428" s="225" t="s">
        <v>108</v>
      </c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226"/>
    </row>
    <row r="429" spans="3:41" ht="54" customHeight="1" thickBot="1" x14ac:dyDescent="0.3">
      <c r="C429" s="221" t="str">
        <f>+C384</f>
        <v>"CREACION DE RESERVORIO EN EL SECTOR CARMEN PAMPA DE LA LOCALIDAD DE PULCAY DEL DISTRITO DE LOS CHANKAS, PROVINCIA DE CHINCHEROS - DEPARTAMENTO DE APURIMAC"</v>
      </c>
      <c r="D429" s="222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  <c r="Y429" s="222"/>
      <c r="Z429" s="222"/>
      <c r="AA429" s="222"/>
      <c r="AB429" s="222"/>
      <c r="AC429" s="222"/>
      <c r="AD429" s="222"/>
      <c r="AE429" s="222"/>
      <c r="AF429" s="222"/>
      <c r="AG429" s="222"/>
      <c r="AH429" s="222"/>
      <c r="AI429" s="222"/>
      <c r="AJ429" s="222"/>
      <c r="AK429" s="222"/>
      <c r="AL429" s="222"/>
      <c r="AM429" s="222"/>
      <c r="AN429" s="222"/>
      <c r="AO429" s="223"/>
    </row>
    <row r="430" spans="3:41" x14ac:dyDescent="0.25">
      <c r="C430" s="212"/>
      <c r="D430" s="213"/>
      <c r="E430" s="214"/>
      <c r="F430" s="214"/>
      <c r="G430" s="214"/>
      <c r="H430" s="214"/>
      <c r="I430" s="214"/>
      <c r="J430" s="214"/>
      <c r="K430" s="214"/>
      <c r="L430" s="214"/>
      <c r="M430" s="214"/>
      <c r="N430" s="214"/>
      <c r="O430" s="214"/>
      <c r="P430" s="214"/>
      <c r="Q430" s="214"/>
      <c r="R430" s="214"/>
      <c r="S430" s="214"/>
      <c r="T430" s="214"/>
      <c r="U430" s="214"/>
      <c r="V430" s="214"/>
      <c r="W430" s="214"/>
      <c r="X430" s="214"/>
      <c r="Y430" s="214"/>
      <c r="Z430" s="214"/>
      <c r="AA430" s="214"/>
      <c r="AB430" s="214"/>
      <c r="AC430" s="214"/>
      <c r="AD430" s="214"/>
      <c r="AE430" s="214"/>
      <c r="AF430" s="214"/>
      <c r="AG430" s="214"/>
      <c r="AH430" s="214"/>
      <c r="AI430" s="214"/>
      <c r="AJ430" s="214"/>
      <c r="AK430" s="214"/>
      <c r="AL430" s="214"/>
      <c r="AM430" s="214"/>
      <c r="AN430" s="214"/>
      <c r="AO430" s="215"/>
    </row>
    <row r="431" spans="3:41" x14ac:dyDescent="0.25">
      <c r="C431" s="216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  <c r="AB431" s="211"/>
      <c r="AC431" s="211"/>
      <c r="AD431" s="211"/>
      <c r="AE431" s="211"/>
      <c r="AF431" s="211"/>
      <c r="AG431" s="211"/>
      <c r="AH431" s="211"/>
      <c r="AI431" s="211"/>
      <c r="AJ431" s="211"/>
      <c r="AK431" s="211"/>
      <c r="AL431" s="211"/>
      <c r="AM431" s="211"/>
      <c r="AN431" s="211"/>
      <c r="AO431" s="217"/>
    </row>
    <row r="432" spans="3:41" x14ac:dyDescent="0.25">
      <c r="C432" s="216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  <c r="AB432" s="211"/>
      <c r="AC432" s="211"/>
      <c r="AD432" s="211"/>
      <c r="AE432" s="211"/>
      <c r="AF432" s="211"/>
      <c r="AG432" s="211"/>
      <c r="AH432" s="211"/>
      <c r="AI432" s="211"/>
      <c r="AJ432" s="211"/>
      <c r="AK432" s="211"/>
      <c r="AL432" s="211"/>
      <c r="AM432" s="211"/>
      <c r="AN432" s="211"/>
      <c r="AO432" s="217"/>
    </row>
    <row r="433" spans="3:41" x14ac:dyDescent="0.25">
      <c r="C433" s="216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  <c r="AB433" s="211"/>
      <c r="AC433" s="211"/>
      <c r="AD433" s="211"/>
      <c r="AE433" s="211"/>
      <c r="AF433" s="211"/>
      <c r="AG433" s="211"/>
      <c r="AH433" s="211"/>
      <c r="AI433" s="211"/>
      <c r="AJ433" s="211"/>
      <c r="AK433" s="211"/>
      <c r="AL433" s="211"/>
      <c r="AM433" s="211"/>
      <c r="AN433" s="211"/>
      <c r="AO433" s="217"/>
    </row>
    <row r="434" spans="3:41" x14ac:dyDescent="0.25">
      <c r="C434" s="216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  <c r="AF434" s="211"/>
      <c r="AG434" s="211"/>
      <c r="AH434" s="211"/>
      <c r="AI434" s="211"/>
      <c r="AJ434" s="211"/>
      <c r="AK434" s="211"/>
      <c r="AL434" s="211"/>
      <c r="AM434" s="211"/>
      <c r="AN434" s="211"/>
      <c r="AO434" s="217"/>
    </row>
    <row r="435" spans="3:41" x14ac:dyDescent="0.25">
      <c r="C435" s="216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  <c r="AB435" s="211"/>
      <c r="AC435" s="211"/>
      <c r="AD435" s="211"/>
      <c r="AE435" s="211"/>
      <c r="AF435" s="211"/>
      <c r="AG435" s="211"/>
      <c r="AH435" s="211"/>
      <c r="AI435" s="211"/>
      <c r="AJ435" s="211"/>
      <c r="AK435" s="211"/>
      <c r="AL435" s="211"/>
      <c r="AM435" s="211"/>
      <c r="AN435" s="211"/>
      <c r="AO435" s="217"/>
    </row>
    <row r="436" spans="3:41" x14ac:dyDescent="0.25">
      <c r="C436" s="216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  <c r="AF436" s="211"/>
      <c r="AG436" s="211"/>
      <c r="AH436" s="211"/>
      <c r="AI436" s="211"/>
      <c r="AJ436" s="211"/>
      <c r="AK436" s="211"/>
      <c r="AL436" s="211"/>
      <c r="AM436" s="211"/>
      <c r="AN436" s="211"/>
      <c r="AO436" s="217"/>
    </row>
    <row r="437" spans="3:41" x14ac:dyDescent="0.25">
      <c r="C437" s="216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  <c r="AB437" s="211"/>
      <c r="AC437" s="211"/>
      <c r="AD437" s="211"/>
      <c r="AE437" s="211"/>
      <c r="AF437" s="211"/>
      <c r="AG437" s="211"/>
      <c r="AH437" s="211"/>
      <c r="AI437" s="211"/>
      <c r="AJ437" s="211"/>
      <c r="AK437" s="211"/>
      <c r="AL437" s="211"/>
      <c r="AM437" s="211"/>
      <c r="AN437" s="211"/>
      <c r="AO437" s="217"/>
    </row>
    <row r="438" spans="3:41" x14ac:dyDescent="0.25">
      <c r="C438" s="216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  <c r="AB438" s="211"/>
      <c r="AC438" s="211"/>
      <c r="AD438" s="211"/>
      <c r="AE438" s="211"/>
      <c r="AF438" s="211"/>
      <c r="AG438" s="211"/>
      <c r="AH438" s="211"/>
      <c r="AI438" s="211"/>
      <c r="AJ438" s="211"/>
      <c r="AK438" s="211"/>
      <c r="AL438" s="211"/>
      <c r="AM438" s="211"/>
      <c r="AN438" s="211"/>
      <c r="AO438" s="217"/>
    </row>
    <row r="439" spans="3:41" x14ac:dyDescent="0.25">
      <c r="C439" s="216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  <c r="AB439" s="211"/>
      <c r="AC439" s="211"/>
      <c r="AD439" s="211"/>
      <c r="AE439" s="211"/>
      <c r="AF439" s="211"/>
      <c r="AG439" s="211"/>
      <c r="AH439" s="211"/>
      <c r="AI439" s="211"/>
      <c r="AJ439" s="211"/>
      <c r="AK439" s="211"/>
      <c r="AL439" s="211"/>
      <c r="AM439" s="211"/>
      <c r="AN439" s="211"/>
      <c r="AO439" s="217"/>
    </row>
    <row r="440" spans="3:41" x14ac:dyDescent="0.25">
      <c r="C440" s="216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  <c r="AB440" s="211"/>
      <c r="AC440" s="211"/>
      <c r="AD440" s="211"/>
      <c r="AE440" s="211"/>
      <c r="AF440" s="211"/>
      <c r="AG440" s="211"/>
      <c r="AH440" s="211"/>
      <c r="AI440" s="211"/>
      <c r="AJ440" s="211"/>
      <c r="AK440" s="211"/>
      <c r="AL440" s="211"/>
      <c r="AM440" s="211"/>
      <c r="AN440" s="211"/>
      <c r="AO440" s="217"/>
    </row>
    <row r="441" spans="3:41" x14ac:dyDescent="0.25">
      <c r="C441" s="216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  <c r="AB441" s="211"/>
      <c r="AC441" s="211"/>
      <c r="AD441" s="211"/>
      <c r="AE441" s="211"/>
      <c r="AF441" s="211"/>
      <c r="AG441" s="211"/>
      <c r="AH441" s="211"/>
      <c r="AI441" s="211"/>
      <c r="AJ441" s="211"/>
      <c r="AK441" s="211"/>
      <c r="AL441" s="211"/>
      <c r="AM441" s="211"/>
      <c r="AN441" s="211"/>
      <c r="AO441" s="217"/>
    </row>
    <row r="442" spans="3:41" x14ac:dyDescent="0.25">
      <c r="C442" s="216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  <c r="AF442" s="211"/>
      <c r="AG442" s="211"/>
      <c r="AH442" s="211"/>
      <c r="AI442" s="211"/>
      <c r="AJ442" s="211"/>
      <c r="AK442" s="211"/>
      <c r="AL442" s="211"/>
      <c r="AM442" s="211"/>
      <c r="AN442" s="211"/>
      <c r="AO442" s="217"/>
    </row>
    <row r="443" spans="3:41" x14ac:dyDescent="0.25">
      <c r="C443" s="216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  <c r="AB443" s="211"/>
      <c r="AC443" s="211"/>
      <c r="AD443" s="211"/>
      <c r="AE443" s="211"/>
      <c r="AF443" s="211"/>
      <c r="AG443" s="211"/>
      <c r="AH443" s="211"/>
      <c r="AI443" s="211"/>
      <c r="AJ443" s="211"/>
      <c r="AK443" s="211"/>
      <c r="AL443" s="211"/>
      <c r="AM443" s="211"/>
      <c r="AN443" s="211"/>
      <c r="AO443" s="217"/>
    </row>
    <row r="444" spans="3:41" x14ac:dyDescent="0.25">
      <c r="C444" s="216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  <c r="AE444" s="211"/>
      <c r="AF444" s="211"/>
      <c r="AG444" s="211"/>
      <c r="AH444" s="211"/>
      <c r="AI444" s="211"/>
      <c r="AJ444" s="211"/>
      <c r="AK444" s="211"/>
      <c r="AL444" s="211"/>
      <c r="AM444" s="211"/>
      <c r="AN444" s="211"/>
      <c r="AO444" s="217"/>
    </row>
    <row r="445" spans="3:41" x14ac:dyDescent="0.25">
      <c r="C445" s="216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  <c r="AB445" s="211"/>
      <c r="AC445" s="211"/>
      <c r="AD445" s="211"/>
      <c r="AE445" s="211"/>
      <c r="AF445" s="211"/>
      <c r="AG445" s="211"/>
      <c r="AH445" s="211"/>
      <c r="AI445" s="211"/>
      <c r="AJ445" s="211"/>
      <c r="AK445" s="211"/>
      <c r="AL445" s="211"/>
      <c r="AM445" s="211"/>
      <c r="AN445" s="211"/>
      <c r="AO445" s="217"/>
    </row>
    <row r="446" spans="3:41" x14ac:dyDescent="0.25">
      <c r="C446" s="216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  <c r="AB446" s="211"/>
      <c r="AC446" s="211"/>
      <c r="AD446" s="211"/>
      <c r="AE446" s="211"/>
      <c r="AF446" s="211"/>
      <c r="AG446" s="211"/>
      <c r="AH446" s="211"/>
      <c r="AI446" s="211"/>
      <c r="AJ446" s="211"/>
      <c r="AK446" s="211"/>
      <c r="AL446" s="211"/>
      <c r="AM446" s="211"/>
      <c r="AN446" s="211"/>
      <c r="AO446" s="217"/>
    </row>
    <row r="447" spans="3:41" x14ac:dyDescent="0.25">
      <c r="C447" s="216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  <c r="AB447" s="211"/>
      <c r="AC447" s="211"/>
      <c r="AD447" s="211"/>
      <c r="AE447" s="211"/>
      <c r="AF447" s="211"/>
      <c r="AG447" s="211"/>
      <c r="AH447" s="211"/>
      <c r="AI447" s="211"/>
      <c r="AJ447" s="211"/>
      <c r="AK447" s="211"/>
      <c r="AL447" s="211"/>
      <c r="AM447" s="211"/>
      <c r="AN447" s="211"/>
      <c r="AO447" s="217"/>
    </row>
    <row r="448" spans="3:41" x14ac:dyDescent="0.25">
      <c r="C448" s="216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  <c r="AF448" s="211"/>
      <c r="AG448" s="211"/>
      <c r="AH448" s="211"/>
      <c r="AI448" s="211"/>
      <c r="AJ448" s="211"/>
      <c r="AK448" s="211"/>
      <c r="AL448" s="211"/>
      <c r="AM448" s="211"/>
      <c r="AN448" s="211"/>
      <c r="AO448" s="217"/>
    </row>
    <row r="449" spans="3:41" x14ac:dyDescent="0.25">
      <c r="C449" s="216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  <c r="AB449" s="211"/>
      <c r="AC449" s="211"/>
      <c r="AD449" s="211"/>
      <c r="AE449" s="211"/>
      <c r="AF449" s="211"/>
      <c r="AG449" s="211"/>
      <c r="AH449" s="211"/>
      <c r="AI449" s="211"/>
      <c r="AJ449" s="211"/>
      <c r="AK449" s="211"/>
      <c r="AL449" s="211"/>
      <c r="AM449" s="211"/>
      <c r="AN449" s="211"/>
      <c r="AO449" s="217"/>
    </row>
    <row r="450" spans="3:41" x14ac:dyDescent="0.25">
      <c r="C450" s="216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211"/>
      <c r="AH450" s="211"/>
      <c r="AI450" s="211"/>
      <c r="AJ450" s="211"/>
      <c r="AK450" s="211"/>
      <c r="AL450" s="211"/>
      <c r="AM450" s="211"/>
      <c r="AN450" s="211"/>
      <c r="AO450" s="217"/>
    </row>
    <row r="451" spans="3:41" x14ac:dyDescent="0.25">
      <c r="C451" s="216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211"/>
      <c r="AH451" s="211"/>
      <c r="AI451" s="211"/>
      <c r="AJ451" s="211"/>
      <c r="AK451" s="211"/>
      <c r="AL451" s="211"/>
      <c r="AM451" s="211"/>
      <c r="AN451" s="211"/>
      <c r="AO451" s="217"/>
    </row>
    <row r="452" spans="3:41" x14ac:dyDescent="0.25">
      <c r="C452" s="216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211"/>
      <c r="AH452" s="211"/>
      <c r="AI452" s="211"/>
      <c r="AJ452" s="211"/>
      <c r="AK452" s="211"/>
      <c r="AL452" s="211"/>
      <c r="AM452" s="211"/>
      <c r="AN452" s="211"/>
      <c r="AO452" s="217"/>
    </row>
    <row r="453" spans="3:41" x14ac:dyDescent="0.25">
      <c r="C453" s="216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211"/>
      <c r="AH453" s="211"/>
      <c r="AI453" s="211"/>
      <c r="AJ453" s="211"/>
      <c r="AK453" s="211"/>
      <c r="AL453" s="211"/>
      <c r="AM453" s="211"/>
      <c r="AN453" s="211"/>
      <c r="AO453" s="217"/>
    </row>
    <row r="454" spans="3:41" x14ac:dyDescent="0.25">
      <c r="C454" s="216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211"/>
      <c r="AH454" s="211"/>
      <c r="AI454" s="211"/>
      <c r="AJ454" s="211"/>
      <c r="AK454" s="211"/>
      <c r="AL454" s="211"/>
      <c r="AM454" s="211"/>
      <c r="AN454" s="211"/>
      <c r="AO454" s="217"/>
    </row>
    <row r="455" spans="3:41" x14ac:dyDescent="0.25">
      <c r="C455" s="216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211"/>
      <c r="AH455" s="211"/>
      <c r="AI455" s="211"/>
      <c r="AJ455" s="211"/>
      <c r="AK455" s="211"/>
      <c r="AL455" s="211"/>
      <c r="AM455" s="211"/>
      <c r="AN455" s="211"/>
      <c r="AO455" s="217"/>
    </row>
    <row r="456" spans="3:41" x14ac:dyDescent="0.25">
      <c r="C456" s="216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211"/>
      <c r="AH456" s="211"/>
      <c r="AI456" s="211"/>
      <c r="AJ456" s="211"/>
      <c r="AK456" s="211"/>
      <c r="AL456" s="211"/>
      <c r="AM456" s="211"/>
      <c r="AN456" s="211"/>
      <c r="AO456" s="217"/>
    </row>
    <row r="457" spans="3:41" x14ac:dyDescent="0.25">
      <c r="C457" s="216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211"/>
      <c r="AH457" s="211"/>
      <c r="AI457" s="211"/>
      <c r="AJ457" s="211"/>
      <c r="AK457" s="211"/>
      <c r="AL457" s="211"/>
      <c r="AM457" s="211"/>
      <c r="AN457" s="211"/>
      <c r="AO457" s="217"/>
    </row>
    <row r="458" spans="3:41" x14ac:dyDescent="0.25">
      <c r="C458" s="216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211"/>
      <c r="AH458" s="211"/>
      <c r="AI458" s="211"/>
      <c r="AJ458" s="211"/>
      <c r="AK458" s="211"/>
      <c r="AL458" s="211"/>
      <c r="AM458" s="211"/>
      <c r="AN458" s="211"/>
      <c r="AO458" s="217"/>
    </row>
    <row r="459" spans="3:41" x14ac:dyDescent="0.25">
      <c r="C459" s="216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211"/>
      <c r="AH459" s="211"/>
      <c r="AI459" s="211"/>
      <c r="AJ459" s="211"/>
      <c r="AK459" s="211"/>
      <c r="AL459" s="211"/>
      <c r="AM459" s="211"/>
      <c r="AN459" s="211"/>
      <c r="AO459" s="217"/>
    </row>
    <row r="460" spans="3:41" x14ac:dyDescent="0.25">
      <c r="C460" s="216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211"/>
      <c r="AH460" s="211"/>
      <c r="AI460" s="211"/>
      <c r="AJ460" s="211"/>
      <c r="AK460" s="211"/>
      <c r="AL460" s="211"/>
      <c r="AM460" s="211"/>
      <c r="AN460" s="211"/>
      <c r="AO460" s="217"/>
    </row>
    <row r="461" spans="3:41" x14ac:dyDescent="0.25">
      <c r="C461" s="216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  <c r="AJ461" s="211"/>
      <c r="AK461" s="211"/>
      <c r="AL461" s="211"/>
      <c r="AM461" s="211"/>
      <c r="AN461" s="211"/>
      <c r="AO461" s="217"/>
    </row>
    <row r="462" spans="3:41" x14ac:dyDescent="0.25">
      <c r="C462" s="216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  <c r="AJ462" s="211"/>
      <c r="AK462" s="211"/>
      <c r="AL462" s="211"/>
      <c r="AM462" s="211"/>
      <c r="AN462" s="211"/>
      <c r="AO462" s="217"/>
    </row>
    <row r="463" spans="3:41" x14ac:dyDescent="0.25">
      <c r="C463" s="216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  <c r="AJ463" s="211"/>
      <c r="AK463" s="211"/>
      <c r="AL463" s="211"/>
      <c r="AM463" s="211"/>
      <c r="AN463" s="211"/>
      <c r="AO463" s="217"/>
    </row>
    <row r="464" spans="3:41" x14ac:dyDescent="0.25">
      <c r="C464" s="216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211"/>
      <c r="AH464" s="211"/>
      <c r="AI464" s="211"/>
      <c r="AJ464" s="211"/>
      <c r="AK464" s="211"/>
      <c r="AL464" s="211"/>
      <c r="AM464" s="211"/>
      <c r="AN464" s="211"/>
      <c r="AO464" s="217"/>
    </row>
    <row r="465" spans="3:41" x14ac:dyDescent="0.25">
      <c r="C465" s="216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G465" s="211"/>
      <c r="AH465" s="211"/>
      <c r="AI465" s="211"/>
      <c r="AJ465" s="211"/>
      <c r="AK465" s="211"/>
      <c r="AL465" s="211"/>
      <c r="AM465" s="211"/>
      <c r="AN465" s="211"/>
      <c r="AO465" s="217"/>
    </row>
    <row r="466" spans="3:41" x14ac:dyDescent="0.25">
      <c r="C466" s="216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211"/>
      <c r="AH466" s="211"/>
      <c r="AI466" s="211"/>
      <c r="AJ466" s="211"/>
      <c r="AK466" s="211"/>
      <c r="AL466" s="211"/>
      <c r="AM466" s="211"/>
      <c r="AN466" s="211"/>
      <c r="AO466" s="217"/>
    </row>
    <row r="467" spans="3:41" x14ac:dyDescent="0.25">
      <c r="C467" s="216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G467" s="211"/>
      <c r="AH467" s="211"/>
      <c r="AI467" s="211"/>
      <c r="AJ467" s="211"/>
      <c r="AK467" s="211"/>
      <c r="AL467" s="211"/>
      <c r="AM467" s="211"/>
      <c r="AN467" s="211"/>
      <c r="AO467" s="217"/>
    </row>
    <row r="468" spans="3:41" x14ac:dyDescent="0.25">
      <c r="C468" s="216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211"/>
      <c r="AH468" s="211"/>
      <c r="AI468" s="211"/>
      <c r="AJ468" s="211"/>
      <c r="AK468" s="211"/>
      <c r="AL468" s="211"/>
      <c r="AM468" s="211"/>
      <c r="AN468" s="211"/>
      <c r="AO468" s="217"/>
    </row>
    <row r="469" spans="3:41" x14ac:dyDescent="0.25">
      <c r="C469" s="216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G469" s="211"/>
      <c r="AH469" s="211"/>
      <c r="AI469" s="211"/>
      <c r="AJ469" s="211"/>
      <c r="AK469" s="211"/>
      <c r="AL469" s="211"/>
      <c r="AM469" s="211"/>
      <c r="AN469" s="211"/>
      <c r="AO469" s="217"/>
    </row>
    <row r="470" spans="3:41" x14ac:dyDescent="0.25">
      <c r="C470" s="216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G470" s="211"/>
      <c r="AH470" s="211"/>
      <c r="AI470" s="211"/>
      <c r="AJ470" s="211"/>
      <c r="AK470" s="211"/>
      <c r="AL470" s="211"/>
      <c r="AM470" s="211"/>
      <c r="AN470" s="211"/>
      <c r="AO470" s="217"/>
    </row>
    <row r="471" spans="3:41" x14ac:dyDescent="0.25">
      <c r="C471" s="216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G471" s="211"/>
      <c r="AH471" s="211"/>
      <c r="AI471" s="211"/>
      <c r="AJ471" s="211"/>
      <c r="AK471" s="211"/>
      <c r="AL471" s="211"/>
      <c r="AM471" s="211"/>
      <c r="AN471" s="211"/>
      <c r="AO471" s="217"/>
    </row>
    <row r="472" spans="3:41" x14ac:dyDescent="0.25">
      <c r="C472" s="216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G472" s="211"/>
      <c r="AH472" s="211"/>
      <c r="AI472" s="211"/>
      <c r="AJ472" s="211"/>
      <c r="AK472" s="211"/>
      <c r="AL472" s="211"/>
      <c r="AM472" s="211"/>
      <c r="AN472" s="211"/>
      <c r="AO472" s="217"/>
    </row>
    <row r="473" spans="3:41" x14ac:dyDescent="0.25">
      <c r="C473" s="225" t="s">
        <v>109</v>
      </c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226"/>
    </row>
    <row r="474" spans="3:41" ht="54" customHeight="1" thickBot="1" x14ac:dyDescent="0.3">
      <c r="C474" s="221" t="str">
        <f>+C429</f>
        <v>"CREACION DE RESERVORIO EN EL SECTOR CARMEN PAMPA DE LA LOCALIDAD DE PULCAY DEL DISTRITO DE LOS CHANKAS, PROVINCIA DE CHINCHEROS - DEPARTAMENTO DE APURIMAC"</v>
      </c>
      <c r="D474" s="222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2"/>
      <c r="Y474" s="222"/>
      <c r="Z474" s="222"/>
      <c r="AA474" s="222"/>
      <c r="AB474" s="222"/>
      <c r="AC474" s="222"/>
      <c r="AD474" s="222"/>
      <c r="AE474" s="222"/>
      <c r="AF474" s="222"/>
      <c r="AG474" s="222"/>
      <c r="AH474" s="222"/>
      <c r="AI474" s="222"/>
      <c r="AJ474" s="222"/>
      <c r="AK474" s="222"/>
      <c r="AL474" s="222"/>
      <c r="AM474" s="222"/>
      <c r="AN474" s="222"/>
      <c r="AO474" s="223"/>
    </row>
    <row r="475" spans="3:41" x14ac:dyDescent="0.25">
      <c r="C475" s="212"/>
      <c r="D475" s="213"/>
      <c r="E475" s="214"/>
      <c r="F475" s="214"/>
      <c r="G475" s="214"/>
      <c r="H475" s="214"/>
      <c r="I475" s="214"/>
      <c r="J475" s="214"/>
      <c r="K475" s="214"/>
      <c r="L475" s="214"/>
      <c r="M475" s="214"/>
      <c r="N475" s="214"/>
      <c r="O475" s="214"/>
      <c r="P475" s="214"/>
      <c r="Q475" s="214"/>
      <c r="R475" s="214"/>
      <c r="S475" s="214"/>
      <c r="T475" s="214"/>
      <c r="U475" s="214"/>
      <c r="V475" s="214"/>
      <c r="W475" s="214"/>
      <c r="X475" s="214"/>
      <c r="Y475" s="214"/>
      <c r="Z475" s="214"/>
      <c r="AA475" s="214"/>
      <c r="AB475" s="214"/>
      <c r="AC475" s="214"/>
      <c r="AD475" s="214"/>
      <c r="AE475" s="214"/>
      <c r="AF475" s="214"/>
      <c r="AG475" s="214"/>
      <c r="AH475" s="214"/>
      <c r="AI475" s="214"/>
      <c r="AJ475" s="214"/>
      <c r="AK475" s="214"/>
      <c r="AL475" s="214"/>
      <c r="AM475" s="214"/>
      <c r="AN475" s="214"/>
      <c r="AO475" s="215"/>
    </row>
    <row r="476" spans="3:41" x14ac:dyDescent="0.25">
      <c r="C476" s="216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G476" s="211"/>
      <c r="AH476" s="211"/>
      <c r="AI476" s="211"/>
      <c r="AJ476" s="211"/>
      <c r="AK476" s="211"/>
      <c r="AL476" s="211"/>
      <c r="AM476" s="211"/>
      <c r="AN476" s="211"/>
      <c r="AO476" s="217"/>
    </row>
    <row r="477" spans="3:41" x14ac:dyDescent="0.25">
      <c r="C477" s="216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G477" s="211"/>
      <c r="AH477" s="211"/>
      <c r="AI477" s="211"/>
      <c r="AJ477" s="211"/>
      <c r="AK477" s="211"/>
      <c r="AL477" s="211"/>
      <c r="AM477" s="211"/>
      <c r="AN477" s="211"/>
      <c r="AO477" s="217"/>
    </row>
    <row r="478" spans="3:41" x14ac:dyDescent="0.25">
      <c r="C478" s="216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G478" s="211"/>
      <c r="AH478" s="211"/>
      <c r="AI478" s="211"/>
      <c r="AJ478" s="211"/>
      <c r="AK478" s="211"/>
      <c r="AL478" s="211"/>
      <c r="AM478" s="211"/>
      <c r="AN478" s="211"/>
      <c r="AO478" s="217"/>
    </row>
    <row r="479" spans="3:41" x14ac:dyDescent="0.25">
      <c r="C479" s="216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G479" s="211"/>
      <c r="AH479" s="211"/>
      <c r="AI479" s="211"/>
      <c r="AJ479" s="211"/>
      <c r="AK479" s="211"/>
      <c r="AL479" s="211"/>
      <c r="AM479" s="211"/>
      <c r="AN479" s="211"/>
      <c r="AO479" s="217"/>
    </row>
    <row r="480" spans="3:41" x14ac:dyDescent="0.25">
      <c r="C480" s="216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G480" s="211"/>
      <c r="AH480" s="211"/>
      <c r="AI480" s="211"/>
      <c r="AJ480" s="211"/>
      <c r="AK480" s="211"/>
      <c r="AL480" s="211"/>
      <c r="AM480" s="211"/>
      <c r="AN480" s="211"/>
      <c r="AO480" s="217"/>
    </row>
    <row r="481" spans="3:41" x14ac:dyDescent="0.25">
      <c r="C481" s="216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G481" s="211"/>
      <c r="AH481" s="211"/>
      <c r="AI481" s="211"/>
      <c r="AJ481" s="211"/>
      <c r="AK481" s="211"/>
      <c r="AL481" s="211"/>
      <c r="AM481" s="211"/>
      <c r="AN481" s="211"/>
      <c r="AO481" s="217"/>
    </row>
    <row r="482" spans="3:41" x14ac:dyDescent="0.25">
      <c r="C482" s="216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G482" s="211"/>
      <c r="AH482" s="211"/>
      <c r="AI482" s="211"/>
      <c r="AJ482" s="211"/>
      <c r="AK482" s="211"/>
      <c r="AL482" s="211"/>
      <c r="AM482" s="211"/>
      <c r="AN482" s="211"/>
      <c r="AO482" s="217"/>
    </row>
    <row r="483" spans="3:41" x14ac:dyDescent="0.25">
      <c r="C483" s="216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G483" s="211"/>
      <c r="AH483" s="211"/>
      <c r="AI483" s="211"/>
      <c r="AJ483" s="211"/>
      <c r="AK483" s="211"/>
      <c r="AL483" s="211"/>
      <c r="AM483" s="211"/>
      <c r="AN483" s="211"/>
      <c r="AO483" s="217"/>
    </row>
    <row r="484" spans="3:41" x14ac:dyDescent="0.25">
      <c r="C484" s="216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G484" s="211"/>
      <c r="AH484" s="211"/>
      <c r="AI484" s="211"/>
      <c r="AJ484" s="211"/>
      <c r="AK484" s="211"/>
      <c r="AL484" s="211"/>
      <c r="AM484" s="211"/>
      <c r="AN484" s="211"/>
      <c r="AO484" s="217"/>
    </row>
    <row r="485" spans="3:41" x14ac:dyDescent="0.25">
      <c r="C485" s="216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G485" s="211"/>
      <c r="AH485" s="211"/>
      <c r="AI485" s="211"/>
      <c r="AJ485" s="211"/>
      <c r="AK485" s="211"/>
      <c r="AL485" s="211"/>
      <c r="AM485" s="211"/>
      <c r="AN485" s="211"/>
      <c r="AO485" s="217"/>
    </row>
    <row r="486" spans="3:41" x14ac:dyDescent="0.25">
      <c r="C486" s="216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G486" s="211"/>
      <c r="AH486" s="211"/>
      <c r="AI486" s="211"/>
      <c r="AJ486" s="211"/>
      <c r="AK486" s="211"/>
      <c r="AL486" s="211"/>
      <c r="AM486" s="211"/>
      <c r="AN486" s="211"/>
      <c r="AO486" s="217"/>
    </row>
    <row r="487" spans="3:41" x14ac:dyDescent="0.25">
      <c r="C487" s="216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G487" s="211"/>
      <c r="AH487" s="211"/>
      <c r="AI487" s="211"/>
      <c r="AJ487" s="211"/>
      <c r="AK487" s="211"/>
      <c r="AL487" s="211"/>
      <c r="AM487" s="211"/>
      <c r="AN487" s="211"/>
      <c r="AO487" s="217"/>
    </row>
    <row r="488" spans="3:41" x14ac:dyDescent="0.25">
      <c r="C488" s="216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G488" s="211"/>
      <c r="AH488" s="211"/>
      <c r="AI488" s="211"/>
      <c r="AJ488" s="211"/>
      <c r="AK488" s="211"/>
      <c r="AL488" s="211"/>
      <c r="AM488" s="211"/>
      <c r="AN488" s="211"/>
      <c r="AO488" s="217"/>
    </row>
    <row r="489" spans="3:41" x14ac:dyDescent="0.25">
      <c r="C489" s="216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G489" s="211"/>
      <c r="AH489" s="211"/>
      <c r="AI489" s="211"/>
      <c r="AJ489" s="211"/>
      <c r="AK489" s="211"/>
      <c r="AL489" s="211"/>
      <c r="AM489" s="211"/>
      <c r="AN489" s="211"/>
      <c r="AO489" s="217"/>
    </row>
    <row r="490" spans="3:41" x14ac:dyDescent="0.25">
      <c r="C490" s="216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G490" s="211"/>
      <c r="AH490" s="211"/>
      <c r="AI490" s="211"/>
      <c r="AJ490" s="211"/>
      <c r="AK490" s="211"/>
      <c r="AL490" s="211"/>
      <c r="AM490" s="211"/>
      <c r="AN490" s="211"/>
      <c r="AO490" s="217"/>
    </row>
    <row r="491" spans="3:41" x14ac:dyDescent="0.25">
      <c r="C491" s="216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G491" s="211"/>
      <c r="AH491" s="211"/>
      <c r="AI491" s="211"/>
      <c r="AJ491" s="211"/>
      <c r="AK491" s="211"/>
      <c r="AL491" s="211"/>
      <c r="AM491" s="211"/>
      <c r="AN491" s="211"/>
      <c r="AO491" s="217"/>
    </row>
    <row r="492" spans="3:41" x14ac:dyDescent="0.25">
      <c r="C492" s="216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G492" s="211"/>
      <c r="AH492" s="211"/>
      <c r="AI492" s="211"/>
      <c r="AJ492" s="211"/>
      <c r="AK492" s="211"/>
      <c r="AL492" s="211"/>
      <c r="AM492" s="211"/>
      <c r="AN492" s="211"/>
      <c r="AO492" s="217"/>
    </row>
    <row r="493" spans="3:41" x14ac:dyDescent="0.25">
      <c r="C493" s="216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G493" s="211"/>
      <c r="AH493" s="211"/>
      <c r="AI493" s="211"/>
      <c r="AJ493" s="211"/>
      <c r="AK493" s="211"/>
      <c r="AL493" s="211"/>
      <c r="AM493" s="211"/>
      <c r="AN493" s="211"/>
      <c r="AO493" s="217"/>
    </row>
    <row r="494" spans="3:41" x14ac:dyDescent="0.25">
      <c r="C494" s="216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G494" s="211"/>
      <c r="AH494" s="211"/>
      <c r="AI494" s="211"/>
      <c r="AJ494" s="211"/>
      <c r="AK494" s="211"/>
      <c r="AL494" s="211"/>
      <c r="AM494" s="211"/>
      <c r="AN494" s="211"/>
      <c r="AO494" s="217"/>
    </row>
    <row r="495" spans="3:41" x14ac:dyDescent="0.25">
      <c r="C495" s="216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G495" s="211"/>
      <c r="AH495" s="211"/>
      <c r="AI495" s="211"/>
      <c r="AJ495" s="211"/>
      <c r="AK495" s="211"/>
      <c r="AL495" s="211"/>
      <c r="AM495" s="211"/>
      <c r="AN495" s="211"/>
      <c r="AO495" s="217"/>
    </row>
    <row r="496" spans="3:41" x14ac:dyDescent="0.25">
      <c r="C496" s="216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G496" s="211"/>
      <c r="AH496" s="211"/>
      <c r="AI496" s="211"/>
      <c r="AJ496" s="211"/>
      <c r="AK496" s="211"/>
      <c r="AL496" s="211"/>
      <c r="AM496" s="211"/>
      <c r="AN496" s="211"/>
      <c r="AO496" s="217"/>
    </row>
    <row r="497" spans="3:48" x14ac:dyDescent="0.25">
      <c r="C497" s="216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G497" s="211"/>
      <c r="AH497" s="211"/>
      <c r="AI497" s="211"/>
      <c r="AJ497" s="211"/>
      <c r="AK497" s="211"/>
      <c r="AL497" s="211"/>
      <c r="AM497" s="211"/>
      <c r="AN497" s="211"/>
      <c r="AO497" s="217"/>
    </row>
    <row r="498" spans="3:48" x14ac:dyDescent="0.25">
      <c r="C498" s="216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G498" s="211"/>
      <c r="AH498" s="211"/>
      <c r="AI498" s="211"/>
      <c r="AJ498" s="211"/>
      <c r="AK498" s="211"/>
      <c r="AL498" s="211"/>
      <c r="AM498" s="211"/>
      <c r="AN498" s="211"/>
      <c r="AO498" s="217"/>
    </row>
    <row r="499" spans="3:48" x14ac:dyDescent="0.25">
      <c r="C499" s="216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211"/>
      <c r="AH499" s="211"/>
      <c r="AI499" s="211"/>
      <c r="AJ499" s="211"/>
      <c r="AK499" s="211"/>
      <c r="AL499" s="211"/>
      <c r="AM499" s="211"/>
      <c r="AN499" s="211"/>
      <c r="AO499" s="217"/>
    </row>
    <row r="500" spans="3:48" x14ac:dyDescent="0.25">
      <c r="C500" s="216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211"/>
      <c r="AH500" s="211"/>
      <c r="AI500" s="211"/>
      <c r="AJ500" s="211"/>
      <c r="AK500" s="211"/>
      <c r="AL500" s="211"/>
      <c r="AM500" s="211"/>
      <c r="AN500" s="211"/>
      <c r="AO500" s="217"/>
    </row>
    <row r="501" spans="3:48" x14ac:dyDescent="0.25">
      <c r="C501" s="216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G501" s="211"/>
      <c r="AH501" s="211"/>
      <c r="AI501" s="211"/>
      <c r="AJ501" s="211"/>
      <c r="AK501" s="211"/>
      <c r="AL501" s="211"/>
      <c r="AM501" s="211"/>
      <c r="AN501" s="211"/>
      <c r="AO501" s="217"/>
    </row>
    <row r="502" spans="3:48" x14ac:dyDescent="0.25">
      <c r="C502" s="216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211"/>
      <c r="AH502" s="211"/>
      <c r="AI502" s="211"/>
      <c r="AJ502" s="211"/>
      <c r="AK502" s="211"/>
      <c r="AL502" s="211"/>
      <c r="AM502" s="211"/>
      <c r="AN502" s="211"/>
      <c r="AO502" s="217"/>
      <c r="AV502" s="3">
        <f>80*11</f>
        <v>880</v>
      </c>
    </row>
    <row r="503" spans="3:48" x14ac:dyDescent="0.25">
      <c r="C503" s="216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  <c r="AJ503" s="211"/>
      <c r="AK503" s="211"/>
      <c r="AL503" s="211"/>
      <c r="AM503" s="211"/>
      <c r="AN503" s="211"/>
      <c r="AO503" s="217"/>
    </row>
    <row r="504" spans="3:48" x14ac:dyDescent="0.25">
      <c r="C504" s="216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G504" s="211"/>
      <c r="AH504" s="211"/>
      <c r="AI504" s="211"/>
      <c r="AJ504" s="211"/>
      <c r="AK504" s="211"/>
      <c r="AL504" s="211"/>
      <c r="AM504" s="211"/>
      <c r="AN504" s="211"/>
      <c r="AO504" s="217"/>
    </row>
    <row r="505" spans="3:48" x14ac:dyDescent="0.25">
      <c r="C505" s="216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  <c r="AJ505" s="211"/>
      <c r="AK505" s="211"/>
      <c r="AL505" s="211"/>
      <c r="AM505" s="211"/>
      <c r="AN505" s="211"/>
      <c r="AO505" s="217"/>
    </row>
    <row r="506" spans="3:48" x14ac:dyDescent="0.25">
      <c r="C506" s="216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G506" s="211"/>
      <c r="AH506" s="211"/>
      <c r="AI506" s="211"/>
      <c r="AJ506" s="211"/>
      <c r="AK506" s="211"/>
      <c r="AL506" s="211"/>
      <c r="AM506" s="211"/>
      <c r="AN506" s="211"/>
      <c r="AO506" s="217"/>
    </row>
    <row r="507" spans="3:48" x14ac:dyDescent="0.25">
      <c r="C507" s="216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G507" s="211"/>
      <c r="AH507" s="211"/>
      <c r="AI507" s="211"/>
      <c r="AJ507" s="211"/>
      <c r="AK507" s="211"/>
      <c r="AL507" s="211"/>
      <c r="AM507" s="211"/>
      <c r="AN507" s="211"/>
      <c r="AO507" s="217"/>
    </row>
    <row r="508" spans="3:48" x14ac:dyDescent="0.25">
      <c r="C508" s="216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G508" s="211"/>
      <c r="AH508" s="211"/>
      <c r="AI508" s="211"/>
      <c r="AJ508" s="211"/>
      <c r="AK508" s="211"/>
      <c r="AL508" s="211"/>
      <c r="AM508" s="211"/>
      <c r="AN508" s="211"/>
      <c r="AO508" s="217"/>
    </row>
    <row r="509" spans="3:48" x14ac:dyDescent="0.25">
      <c r="C509" s="216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G509" s="211"/>
      <c r="AH509" s="211"/>
      <c r="AI509" s="211"/>
      <c r="AJ509" s="211"/>
      <c r="AK509" s="211"/>
      <c r="AL509" s="211"/>
      <c r="AM509" s="211"/>
      <c r="AN509" s="211"/>
      <c r="AO509" s="217"/>
    </row>
    <row r="510" spans="3:48" x14ac:dyDescent="0.25">
      <c r="C510" s="216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G510" s="211"/>
      <c r="AH510" s="211"/>
      <c r="AI510" s="211"/>
      <c r="AJ510" s="211"/>
      <c r="AK510" s="211"/>
      <c r="AL510" s="211"/>
      <c r="AM510" s="211"/>
      <c r="AN510" s="211"/>
      <c r="AO510" s="217"/>
    </row>
    <row r="511" spans="3:48" x14ac:dyDescent="0.25">
      <c r="C511" s="216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G511" s="211"/>
      <c r="AH511" s="211"/>
      <c r="AI511" s="211"/>
      <c r="AJ511" s="211"/>
      <c r="AK511" s="211"/>
      <c r="AL511" s="211"/>
      <c r="AM511" s="211"/>
      <c r="AN511" s="211"/>
      <c r="AO511" s="217"/>
    </row>
    <row r="512" spans="3:48" x14ac:dyDescent="0.25">
      <c r="C512" s="216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211"/>
      <c r="AH512" s="211"/>
      <c r="AI512" s="211"/>
      <c r="AJ512" s="211"/>
      <c r="AK512" s="211"/>
      <c r="AL512" s="211"/>
      <c r="AM512" s="211"/>
      <c r="AN512" s="211"/>
      <c r="AO512" s="217"/>
    </row>
    <row r="513" spans="3:41" x14ac:dyDescent="0.25">
      <c r="C513" s="216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G513" s="211"/>
      <c r="AH513" s="211"/>
      <c r="AI513" s="211"/>
      <c r="AJ513" s="211"/>
      <c r="AK513" s="211"/>
      <c r="AL513" s="211"/>
      <c r="AM513" s="211"/>
      <c r="AN513" s="211"/>
      <c r="AO513" s="217"/>
    </row>
    <row r="514" spans="3:41" x14ac:dyDescent="0.25">
      <c r="C514" s="216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G514" s="211"/>
      <c r="AH514" s="211"/>
      <c r="AI514" s="211"/>
      <c r="AJ514" s="211"/>
      <c r="AK514" s="211"/>
      <c r="AL514" s="211"/>
      <c r="AM514" s="211"/>
      <c r="AN514" s="211"/>
      <c r="AO514" s="217"/>
    </row>
    <row r="515" spans="3:41" x14ac:dyDescent="0.25">
      <c r="C515" s="216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G515" s="211"/>
      <c r="AH515" s="211"/>
      <c r="AI515" s="211"/>
      <c r="AJ515" s="211"/>
      <c r="AK515" s="211"/>
      <c r="AL515" s="211"/>
      <c r="AM515" s="211"/>
      <c r="AN515" s="211"/>
      <c r="AO515" s="217"/>
    </row>
    <row r="516" spans="3:41" x14ac:dyDescent="0.25">
      <c r="C516" s="216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G516" s="211"/>
      <c r="AH516" s="211"/>
      <c r="AI516" s="211"/>
      <c r="AJ516" s="211"/>
      <c r="AK516" s="211"/>
      <c r="AL516" s="211"/>
      <c r="AM516" s="211"/>
      <c r="AN516" s="211"/>
      <c r="AO516" s="217"/>
    </row>
    <row r="517" spans="3:41" x14ac:dyDescent="0.25">
      <c r="C517" s="216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G517" s="211"/>
      <c r="AH517" s="211"/>
      <c r="AI517" s="211"/>
      <c r="AJ517" s="211"/>
      <c r="AK517" s="211"/>
      <c r="AL517" s="211"/>
      <c r="AM517" s="211"/>
      <c r="AN517" s="211"/>
      <c r="AO517" s="217"/>
    </row>
    <row r="518" spans="3:41" x14ac:dyDescent="0.25">
      <c r="C518" s="225" t="s">
        <v>110</v>
      </c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226"/>
    </row>
    <row r="519" spans="3:41" ht="54" customHeight="1" thickBot="1" x14ac:dyDescent="0.3">
      <c r="C519" s="221" t="str">
        <f>+C337</f>
        <v>"CREACION DE RESERVORIO EN EL SECTOR CARMEN PAMPA DE LA LOCALIDAD DE PULCAY DEL DISTRITO DE LOS CHANKAS, PROVINCIA DE CHINCHEROS - DEPARTAMENTO DE APURIMAC"</v>
      </c>
      <c r="D519" s="222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22"/>
      <c r="Q519" s="222"/>
      <c r="R519" s="222"/>
      <c r="S519" s="222"/>
      <c r="T519" s="222"/>
      <c r="U519" s="222"/>
      <c r="V519" s="222"/>
      <c r="W519" s="222"/>
      <c r="X519" s="222"/>
      <c r="Y519" s="222"/>
      <c r="Z519" s="222"/>
      <c r="AA519" s="222"/>
      <c r="AB519" s="222"/>
      <c r="AC519" s="222"/>
      <c r="AD519" s="222"/>
      <c r="AE519" s="222"/>
      <c r="AF519" s="222"/>
      <c r="AG519" s="222"/>
      <c r="AH519" s="222"/>
      <c r="AI519" s="222"/>
      <c r="AJ519" s="222"/>
      <c r="AK519" s="222"/>
      <c r="AL519" s="222"/>
      <c r="AM519" s="222"/>
      <c r="AN519" s="222"/>
      <c r="AO519" s="223"/>
    </row>
    <row r="520" spans="3:41" x14ac:dyDescent="0.25">
      <c r="C520" s="212"/>
      <c r="D520" s="213"/>
      <c r="E520" s="214"/>
      <c r="F520" s="214"/>
      <c r="G520" s="214"/>
      <c r="H520" s="214"/>
      <c r="I520" s="214"/>
      <c r="J520" s="214"/>
      <c r="K520" s="214"/>
      <c r="L520" s="214"/>
      <c r="M520" s="214"/>
      <c r="N520" s="214"/>
      <c r="O520" s="214"/>
      <c r="P520" s="214"/>
      <c r="Q520" s="214"/>
      <c r="R520" s="214"/>
      <c r="S520" s="214"/>
      <c r="T520" s="214"/>
      <c r="U520" s="214"/>
      <c r="V520" s="214"/>
      <c r="W520" s="214"/>
      <c r="X520" s="214"/>
      <c r="Y520" s="214"/>
      <c r="Z520" s="214"/>
      <c r="AA520" s="214"/>
      <c r="AB520" s="214"/>
      <c r="AC520" s="214"/>
      <c r="AD520" s="214"/>
      <c r="AE520" s="214"/>
      <c r="AF520" s="214"/>
      <c r="AG520" s="214"/>
      <c r="AH520" s="214"/>
      <c r="AI520" s="214"/>
      <c r="AJ520" s="214"/>
      <c r="AK520" s="214"/>
      <c r="AL520" s="214"/>
      <c r="AM520" s="214"/>
      <c r="AN520" s="214"/>
      <c r="AO520" s="215"/>
    </row>
    <row r="521" spans="3:41" x14ac:dyDescent="0.25">
      <c r="C521" s="216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G521" s="211"/>
      <c r="AH521" s="211"/>
      <c r="AI521" s="211"/>
      <c r="AJ521" s="211"/>
      <c r="AK521" s="211"/>
      <c r="AL521" s="211"/>
      <c r="AM521" s="211"/>
      <c r="AN521" s="211"/>
      <c r="AO521" s="217"/>
    </row>
    <row r="522" spans="3:41" x14ac:dyDescent="0.25">
      <c r="C522" s="216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211"/>
      <c r="AH522" s="211"/>
      <c r="AI522" s="211"/>
      <c r="AJ522" s="211"/>
      <c r="AK522" s="211"/>
      <c r="AL522" s="211"/>
      <c r="AM522" s="211"/>
      <c r="AN522" s="211"/>
      <c r="AO522" s="217"/>
    </row>
    <row r="523" spans="3:41" x14ac:dyDescent="0.25">
      <c r="C523" s="216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G523" s="211"/>
      <c r="AH523" s="211"/>
      <c r="AI523" s="211"/>
      <c r="AJ523" s="211"/>
      <c r="AK523" s="211"/>
      <c r="AL523" s="211"/>
      <c r="AM523" s="211"/>
      <c r="AN523" s="211"/>
      <c r="AO523" s="217"/>
    </row>
    <row r="524" spans="3:41" x14ac:dyDescent="0.25">
      <c r="C524" s="216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11"/>
      <c r="AK524" s="211"/>
      <c r="AL524" s="211"/>
      <c r="AM524" s="211"/>
      <c r="AN524" s="211"/>
      <c r="AO524" s="217"/>
    </row>
    <row r="525" spans="3:41" x14ac:dyDescent="0.25">
      <c r="C525" s="216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211"/>
      <c r="AH525" s="211"/>
      <c r="AI525" s="211"/>
      <c r="AJ525" s="211"/>
      <c r="AK525" s="211"/>
      <c r="AL525" s="211"/>
      <c r="AM525" s="211"/>
      <c r="AN525" s="211"/>
      <c r="AO525" s="217"/>
    </row>
    <row r="526" spans="3:41" x14ac:dyDescent="0.25">
      <c r="C526" s="216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G526" s="211"/>
      <c r="AH526" s="211"/>
      <c r="AI526" s="211"/>
      <c r="AJ526" s="211"/>
      <c r="AK526" s="211"/>
      <c r="AL526" s="211"/>
      <c r="AM526" s="211"/>
      <c r="AN526" s="211"/>
      <c r="AO526" s="217"/>
    </row>
    <row r="527" spans="3:41" x14ac:dyDescent="0.25">
      <c r="C527" s="216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11"/>
      <c r="AK527" s="211"/>
      <c r="AL527" s="211"/>
      <c r="AM527" s="211"/>
      <c r="AN527" s="211"/>
      <c r="AO527" s="217"/>
    </row>
    <row r="528" spans="3:41" x14ac:dyDescent="0.25">
      <c r="C528" s="216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G528" s="211"/>
      <c r="AH528" s="211"/>
      <c r="AI528" s="211"/>
      <c r="AJ528" s="211"/>
      <c r="AK528" s="211"/>
      <c r="AL528" s="211"/>
      <c r="AM528" s="211"/>
      <c r="AN528" s="211"/>
      <c r="AO528" s="217"/>
    </row>
    <row r="529" spans="3:41" x14ac:dyDescent="0.25">
      <c r="C529" s="216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G529" s="211"/>
      <c r="AH529" s="211"/>
      <c r="AI529" s="211"/>
      <c r="AJ529" s="211"/>
      <c r="AK529" s="211"/>
      <c r="AL529" s="211"/>
      <c r="AM529" s="211"/>
      <c r="AN529" s="211"/>
      <c r="AO529" s="217"/>
    </row>
    <row r="530" spans="3:41" x14ac:dyDescent="0.25">
      <c r="C530" s="216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G530" s="211"/>
      <c r="AH530" s="211"/>
      <c r="AI530" s="211"/>
      <c r="AJ530" s="211"/>
      <c r="AK530" s="211"/>
      <c r="AL530" s="211"/>
      <c r="AM530" s="211"/>
      <c r="AN530" s="211"/>
      <c r="AO530" s="217"/>
    </row>
    <row r="531" spans="3:41" x14ac:dyDescent="0.25">
      <c r="C531" s="216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G531" s="211"/>
      <c r="AH531" s="211"/>
      <c r="AI531" s="211"/>
      <c r="AJ531" s="211"/>
      <c r="AK531" s="211"/>
      <c r="AL531" s="211"/>
      <c r="AM531" s="211"/>
      <c r="AN531" s="211"/>
      <c r="AO531" s="217"/>
    </row>
    <row r="532" spans="3:41" x14ac:dyDescent="0.25">
      <c r="C532" s="216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G532" s="211"/>
      <c r="AH532" s="211"/>
      <c r="AI532" s="211"/>
      <c r="AJ532" s="211"/>
      <c r="AK532" s="211"/>
      <c r="AL532" s="211"/>
      <c r="AM532" s="211"/>
      <c r="AN532" s="211"/>
      <c r="AO532" s="217"/>
    </row>
    <row r="533" spans="3:41" x14ac:dyDescent="0.25">
      <c r="C533" s="216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G533" s="211"/>
      <c r="AH533" s="211"/>
      <c r="AI533" s="211"/>
      <c r="AJ533" s="211"/>
      <c r="AK533" s="211"/>
      <c r="AL533" s="211"/>
      <c r="AM533" s="211"/>
      <c r="AN533" s="211"/>
      <c r="AO533" s="217"/>
    </row>
    <row r="534" spans="3:41" x14ac:dyDescent="0.25">
      <c r="C534" s="216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G534" s="211"/>
      <c r="AH534" s="211"/>
      <c r="AI534" s="211"/>
      <c r="AJ534" s="211"/>
      <c r="AK534" s="211"/>
      <c r="AL534" s="211"/>
      <c r="AM534" s="211"/>
      <c r="AN534" s="211"/>
      <c r="AO534" s="217"/>
    </row>
    <row r="535" spans="3:41" x14ac:dyDescent="0.25">
      <c r="C535" s="216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11"/>
      <c r="AH535" s="211"/>
      <c r="AI535" s="211"/>
      <c r="AJ535" s="211"/>
      <c r="AK535" s="211"/>
      <c r="AL535" s="211"/>
      <c r="AM535" s="211"/>
      <c r="AN535" s="211"/>
      <c r="AO535" s="217"/>
    </row>
    <row r="536" spans="3:41" x14ac:dyDescent="0.25">
      <c r="C536" s="216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G536" s="211"/>
      <c r="AH536" s="211"/>
      <c r="AI536" s="211"/>
      <c r="AJ536" s="211"/>
      <c r="AK536" s="211"/>
      <c r="AL536" s="211"/>
      <c r="AM536" s="211"/>
      <c r="AN536" s="211"/>
      <c r="AO536" s="217"/>
    </row>
    <row r="537" spans="3:41" x14ac:dyDescent="0.25">
      <c r="C537" s="216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211"/>
      <c r="AH537" s="211"/>
      <c r="AI537" s="211"/>
      <c r="AJ537" s="211"/>
      <c r="AK537" s="211"/>
      <c r="AL537" s="211"/>
      <c r="AM537" s="211"/>
      <c r="AN537" s="211"/>
      <c r="AO537" s="217"/>
    </row>
    <row r="538" spans="3:41" x14ac:dyDescent="0.25">
      <c r="C538" s="216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G538" s="211"/>
      <c r="AH538" s="211"/>
      <c r="AI538" s="211"/>
      <c r="AJ538" s="211"/>
      <c r="AK538" s="211"/>
      <c r="AL538" s="211"/>
      <c r="AM538" s="211"/>
      <c r="AN538" s="211"/>
      <c r="AO538" s="217"/>
    </row>
    <row r="539" spans="3:41" x14ac:dyDescent="0.25">
      <c r="C539" s="216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  <c r="AJ539" s="211"/>
      <c r="AK539" s="211"/>
      <c r="AL539" s="211"/>
      <c r="AM539" s="211"/>
      <c r="AN539" s="211"/>
      <c r="AO539" s="217"/>
    </row>
    <row r="540" spans="3:41" x14ac:dyDescent="0.25">
      <c r="C540" s="216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211"/>
      <c r="AH540" s="211"/>
      <c r="AI540" s="211"/>
      <c r="AJ540" s="211"/>
      <c r="AK540" s="211"/>
      <c r="AL540" s="211"/>
      <c r="AM540" s="211"/>
      <c r="AN540" s="211"/>
      <c r="AO540" s="217"/>
    </row>
    <row r="541" spans="3:41" x14ac:dyDescent="0.25">
      <c r="C541" s="216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G541" s="211"/>
      <c r="AH541" s="211"/>
      <c r="AI541" s="211"/>
      <c r="AJ541" s="211"/>
      <c r="AK541" s="211"/>
      <c r="AL541" s="211"/>
      <c r="AM541" s="211"/>
      <c r="AN541" s="211"/>
      <c r="AO541" s="217"/>
    </row>
    <row r="542" spans="3:41" x14ac:dyDescent="0.25">
      <c r="C542" s="216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G542" s="211"/>
      <c r="AH542" s="211"/>
      <c r="AI542" s="211"/>
      <c r="AJ542" s="211"/>
      <c r="AK542" s="211"/>
      <c r="AL542" s="211"/>
      <c r="AM542" s="211"/>
      <c r="AN542" s="211"/>
      <c r="AO542" s="217"/>
    </row>
    <row r="543" spans="3:41" x14ac:dyDescent="0.25">
      <c r="C543" s="216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G543" s="211"/>
      <c r="AH543" s="211"/>
      <c r="AI543" s="211"/>
      <c r="AJ543" s="211"/>
      <c r="AK543" s="211"/>
      <c r="AL543" s="211"/>
      <c r="AM543" s="211"/>
      <c r="AN543" s="211"/>
      <c r="AO543" s="217"/>
    </row>
    <row r="544" spans="3:41" x14ac:dyDescent="0.25">
      <c r="C544" s="216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G544" s="211"/>
      <c r="AH544" s="211"/>
      <c r="AI544" s="211"/>
      <c r="AJ544" s="211"/>
      <c r="AK544" s="211"/>
      <c r="AL544" s="211"/>
      <c r="AM544" s="211"/>
      <c r="AN544" s="211"/>
      <c r="AO544" s="217"/>
    </row>
    <row r="545" spans="3:41" x14ac:dyDescent="0.25">
      <c r="C545" s="216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G545" s="211"/>
      <c r="AH545" s="211"/>
      <c r="AI545" s="211"/>
      <c r="AJ545" s="211"/>
      <c r="AK545" s="211"/>
      <c r="AL545" s="211"/>
      <c r="AM545" s="211"/>
      <c r="AN545" s="211"/>
      <c r="AO545" s="217"/>
    </row>
    <row r="546" spans="3:41" x14ac:dyDescent="0.25">
      <c r="C546" s="216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G546" s="211"/>
      <c r="AH546" s="211"/>
      <c r="AI546" s="211"/>
      <c r="AJ546" s="211"/>
      <c r="AK546" s="211"/>
      <c r="AL546" s="211"/>
      <c r="AM546" s="211"/>
      <c r="AN546" s="211"/>
      <c r="AO546" s="217"/>
    </row>
    <row r="547" spans="3:41" x14ac:dyDescent="0.25">
      <c r="C547" s="216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211"/>
      <c r="AH547" s="211"/>
      <c r="AI547" s="211"/>
      <c r="AJ547" s="211"/>
      <c r="AK547" s="211"/>
      <c r="AL547" s="211"/>
      <c r="AM547" s="211"/>
      <c r="AN547" s="211"/>
      <c r="AO547" s="217"/>
    </row>
    <row r="548" spans="3:41" x14ac:dyDescent="0.25">
      <c r="C548" s="216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G548" s="211"/>
      <c r="AH548" s="211"/>
      <c r="AI548" s="211"/>
      <c r="AJ548" s="211"/>
      <c r="AK548" s="211"/>
      <c r="AL548" s="211"/>
      <c r="AM548" s="211"/>
      <c r="AN548" s="211"/>
      <c r="AO548" s="217"/>
    </row>
    <row r="549" spans="3:41" x14ac:dyDescent="0.25">
      <c r="C549" s="216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G549" s="211"/>
      <c r="AH549" s="211"/>
      <c r="AI549" s="211"/>
      <c r="AJ549" s="211"/>
      <c r="AK549" s="211"/>
      <c r="AL549" s="211"/>
      <c r="AM549" s="211"/>
      <c r="AN549" s="211"/>
      <c r="AO549" s="217"/>
    </row>
    <row r="550" spans="3:41" x14ac:dyDescent="0.25">
      <c r="C550" s="216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G550" s="211"/>
      <c r="AH550" s="211"/>
      <c r="AI550" s="211"/>
      <c r="AJ550" s="211"/>
      <c r="AK550" s="211"/>
      <c r="AL550" s="211"/>
      <c r="AM550" s="211"/>
      <c r="AN550" s="211"/>
      <c r="AO550" s="217"/>
    </row>
    <row r="551" spans="3:41" x14ac:dyDescent="0.25">
      <c r="C551" s="216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G551" s="211"/>
      <c r="AH551" s="211"/>
      <c r="AI551" s="211"/>
      <c r="AJ551" s="211"/>
      <c r="AK551" s="211"/>
      <c r="AL551" s="211"/>
      <c r="AM551" s="211"/>
      <c r="AN551" s="211"/>
      <c r="AO551" s="217"/>
    </row>
    <row r="552" spans="3:41" x14ac:dyDescent="0.25">
      <c r="C552" s="216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G552" s="211"/>
      <c r="AH552" s="211"/>
      <c r="AI552" s="211"/>
      <c r="AJ552" s="211"/>
      <c r="AK552" s="211"/>
      <c r="AL552" s="211"/>
      <c r="AM552" s="211"/>
      <c r="AN552" s="211"/>
      <c r="AO552" s="217"/>
    </row>
    <row r="553" spans="3:41" x14ac:dyDescent="0.25">
      <c r="C553" s="216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211"/>
      <c r="AH553" s="211"/>
      <c r="AI553" s="211"/>
      <c r="AJ553" s="211"/>
      <c r="AK553" s="211"/>
      <c r="AL553" s="211"/>
      <c r="AM553" s="211"/>
      <c r="AN553" s="211"/>
      <c r="AO553" s="217"/>
    </row>
    <row r="554" spans="3:41" x14ac:dyDescent="0.25">
      <c r="C554" s="216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G554" s="211"/>
      <c r="AH554" s="211"/>
      <c r="AI554" s="211"/>
      <c r="AJ554" s="211"/>
      <c r="AK554" s="211"/>
      <c r="AL554" s="211"/>
      <c r="AM554" s="211"/>
      <c r="AN554" s="211"/>
      <c r="AO554" s="217"/>
    </row>
    <row r="555" spans="3:41" x14ac:dyDescent="0.25">
      <c r="C555" s="216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G555" s="211"/>
      <c r="AH555" s="211"/>
      <c r="AI555" s="211"/>
      <c r="AJ555" s="211"/>
      <c r="AK555" s="211"/>
      <c r="AL555" s="211"/>
      <c r="AM555" s="211"/>
      <c r="AN555" s="211"/>
      <c r="AO555" s="217"/>
    </row>
    <row r="556" spans="3:41" x14ac:dyDescent="0.25">
      <c r="C556" s="216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G556" s="211"/>
      <c r="AH556" s="211"/>
      <c r="AI556" s="211"/>
      <c r="AJ556" s="211"/>
      <c r="AK556" s="211"/>
      <c r="AL556" s="211"/>
      <c r="AM556" s="211"/>
      <c r="AN556" s="211"/>
      <c r="AO556" s="217"/>
    </row>
    <row r="557" spans="3:41" x14ac:dyDescent="0.25">
      <c r="C557" s="216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G557" s="211"/>
      <c r="AH557" s="211"/>
      <c r="AI557" s="211"/>
      <c r="AJ557" s="211"/>
      <c r="AK557" s="211"/>
      <c r="AL557" s="211"/>
      <c r="AM557" s="211"/>
      <c r="AN557" s="211"/>
      <c r="AO557" s="217"/>
    </row>
    <row r="558" spans="3:41" x14ac:dyDescent="0.25">
      <c r="C558" s="216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G558" s="211"/>
      <c r="AH558" s="211"/>
      <c r="AI558" s="211"/>
      <c r="AJ558" s="211"/>
      <c r="AK558" s="211"/>
      <c r="AL558" s="211"/>
      <c r="AM558" s="211"/>
      <c r="AN558" s="211"/>
      <c r="AO558" s="217"/>
    </row>
    <row r="559" spans="3:41" x14ac:dyDescent="0.25">
      <c r="C559" s="216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G559" s="211"/>
      <c r="AH559" s="211"/>
      <c r="AI559" s="211"/>
      <c r="AJ559" s="211"/>
      <c r="AK559" s="211"/>
      <c r="AL559" s="211"/>
      <c r="AM559" s="211"/>
      <c r="AN559" s="211"/>
      <c r="AO559" s="217"/>
    </row>
    <row r="560" spans="3:41" x14ac:dyDescent="0.25">
      <c r="C560" s="216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G560" s="211"/>
      <c r="AH560" s="211"/>
      <c r="AI560" s="211"/>
      <c r="AJ560" s="211"/>
      <c r="AK560" s="211"/>
      <c r="AL560" s="211"/>
      <c r="AM560" s="211"/>
      <c r="AN560" s="211"/>
      <c r="AO560" s="217"/>
    </row>
    <row r="561" spans="3:42" x14ac:dyDescent="0.25">
      <c r="C561" s="216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G561" s="211"/>
      <c r="AH561" s="211"/>
      <c r="AI561" s="211"/>
      <c r="AJ561" s="211"/>
      <c r="AK561" s="211"/>
      <c r="AL561" s="211"/>
      <c r="AM561" s="211"/>
      <c r="AN561" s="211"/>
      <c r="AO561" s="217"/>
    </row>
    <row r="562" spans="3:42" x14ac:dyDescent="0.25">
      <c r="C562" s="216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G562" s="211"/>
      <c r="AH562" s="211"/>
      <c r="AI562" s="211"/>
      <c r="AJ562" s="211"/>
      <c r="AK562" s="211"/>
      <c r="AL562" s="211"/>
      <c r="AM562" s="211"/>
      <c r="AN562" s="211"/>
      <c r="AO562" s="217"/>
    </row>
    <row r="563" spans="3:42" x14ac:dyDescent="0.25">
      <c r="C563" s="225" t="s">
        <v>111</v>
      </c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226"/>
      <c r="AP563" s="3">
        <v>1</v>
      </c>
    </row>
    <row r="564" spans="3:42" ht="54" customHeight="1" thickBot="1" x14ac:dyDescent="0.3">
      <c r="C564" s="221" t="str">
        <f>+C519</f>
        <v>"CREACION DE RESERVORIO EN EL SECTOR CARMEN PAMPA DE LA LOCALIDAD DE PULCAY DEL DISTRITO DE LOS CHANKAS, PROVINCIA DE CHINCHEROS - DEPARTAMENTO DE APURIMAC"</v>
      </c>
      <c r="D564" s="222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  <c r="Q564" s="222"/>
      <c r="R564" s="222"/>
      <c r="S564" s="222"/>
      <c r="T564" s="222"/>
      <c r="U564" s="222"/>
      <c r="V564" s="222"/>
      <c r="W564" s="222"/>
      <c r="X564" s="222"/>
      <c r="Y564" s="222"/>
      <c r="Z564" s="222"/>
      <c r="AA564" s="222"/>
      <c r="AB564" s="222"/>
      <c r="AC564" s="222"/>
      <c r="AD564" s="222"/>
      <c r="AE564" s="222"/>
      <c r="AF564" s="222"/>
      <c r="AG564" s="222"/>
      <c r="AH564" s="222"/>
      <c r="AI564" s="222"/>
      <c r="AJ564" s="222"/>
      <c r="AK564" s="222"/>
      <c r="AL564" s="222"/>
      <c r="AM564" s="222"/>
      <c r="AN564" s="222"/>
      <c r="AO564" s="223"/>
    </row>
    <row r="565" spans="3:42" x14ac:dyDescent="0.25">
      <c r="C565" s="212"/>
      <c r="D565" s="213"/>
      <c r="E565" s="213"/>
      <c r="F565" s="213"/>
      <c r="G565" s="213"/>
      <c r="H565" s="213"/>
      <c r="I565" s="213"/>
      <c r="J565" s="213"/>
      <c r="K565" s="213"/>
      <c r="L565" s="213"/>
      <c r="M565" s="213"/>
      <c r="N565" s="213"/>
      <c r="O565" s="213"/>
      <c r="P565" s="213"/>
      <c r="Q565" s="213"/>
      <c r="R565" s="213"/>
      <c r="S565" s="213"/>
      <c r="T565" s="213"/>
      <c r="U565" s="213"/>
      <c r="V565" s="213"/>
      <c r="W565" s="213"/>
      <c r="X565" s="213"/>
      <c r="Y565" s="213"/>
      <c r="Z565" s="213"/>
      <c r="AA565" s="213"/>
      <c r="AB565" s="213"/>
      <c r="AC565" s="213"/>
      <c r="AD565" s="213"/>
      <c r="AE565" s="213"/>
      <c r="AF565" s="213"/>
      <c r="AG565" s="213"/>
      <c r="AH565" s="213"/>
      <c r="AI565" s="213"/>
      <c r="AJ565" s="213"/>
      <c r="AK565" s="213"/>
      <c r="AL565" s="213"/>
      <c r="AM565" s="213"/>
      <c r="AN565" s="213"/>
      <c r="AO565" s="227"/>
    </row>
    <row r="566" spans="3:42" x14ac:dyDescent="0.25">
      <c r="C566" s="216"/>
      <c r="AO566" s="228"/>
    </row>
    <row r="567" spans="3:42" x14ac:dyDescent="0.25">
      <c r="C567" s="216"/>
      <c r="AO567" s="228"/>
    </row>
    <row r="568" spans="3:42" x14ac:dyDescent="0.25">
      <c r="C568" s="216"/>
      <c r="AO568" s="228"/>
    </row>
    <row r="569" spans="3:42" x14ac:dyDescent="0.25">
      <c r="C569" s="216"/>
      <c r="AO569" s="228"/>
    </row>
    <row r="570" spans="3:42" x14ac:dyDescent="0.25">
      <c r="C570" s="216"/>
      <c r="AO570" s="228"/>
    </row>
    <row r="571" spans="3:42" x14ac:dyDescent="0.25">
      <c r="C571" s="216"/>
      <c r="AO571" s="228"/>
    </row>
    <row r="572" spans="3:42" x14ac:dyDescent="0.25">
      <c r="C572" s="216"/>
      <c r="AO572" s="228"/>
    </row>
    <row r="573" spans="3:42" x14ac:dyDescent="0.25">
      <c r="C573" s="216"/>
      <c r="AO573" s="228"/>
    </row>
    <row r="574" spans="3:42" x14ac:dyDescent="0.25">
      <c r="C574" s="216"/>
      <c r="AO574" s="228"/>
    </row>
    <row r="575" spans="3:42" x14ac:dyDescent="0.25">
      <c r="C575" s="216"/>
      <c r="AO575" s="228"/>
    </row>
    <row r="576" spans="3:42" x14ac:dyDescent="0.25">
      <c r="C576" s="216"/>
      <c r="AO576" s="228"/>
    </row>
    <row r="577" spans="3:41" x14ac:dyDescent="0.25">
      <c r="C577" s="216"/>
      <c r="AO577" s="228"/>
    </row>
    <row r="578" spans="3:41" x14ac:dyDescent="0.25">
      <c r="C578" s="216"/>
      <c r="AO578" s="228"/>
    </row>
    <row r="579" spans="3:41" x14ac:dyDescent="0.25">
      <c r="C579" s="216"/>
      <c r="AO579" s="228"/>
    </row>
    <row r="580" spans="3:41" x14ac:dyDescent="0.25">
      <c r="C580" s="216"/>
      <c r="AO580" s="228"/>
    </row>
    <row r="581" spans="3:41" x14ac:dyDescent="0.25">
      <c r="C581" s="216"/>
      <c r="AO581" s="228"/>
    </row>
    <row r="582" spans="3:41" x14ac:dyDescent="0.25">
      <c r="C582" s="216"/>
      <c r="AO582" s="228"/>
    </row>
    <row r="583" spans="3:41" x14ac:dyDescent="0.25">
      <c r="C583" s="216"/>
      <c r="AO583" s="228"/>
    </row>
    <row r="584" spans="3:41" x14ac:dyDescent="0.25">
      <c r="C584" s="216"/>
      <c r="AO584" s="228"/>
    </row>
    <row r="585" spans="3:41" x14ac:dyDescent="0.25">
      <c r="C585" s="216"/>
      <c r="AO585" s="228"/>
    </row>
    <row r="586" spans="3:41" x14ac:dyDescent="0.25">
      <c r="C586" s="216"/>
      <c r="AO586" s="228"/>
    </row>
    <row r="587" spans="3:41" x14ac:dyDescent="0.25">
      <c r="C587" s="216"/>
      <c r="AO587" s="228"/>
    </row>
    <row r="588" spans="3:41" x14ac:dyDescent="0.25">
      <c r="C588" s="216"/>
      <c r="AO588" s="228"/>
    </row>
    <row r="589" spans="3:41" x14ac:dyDescent="0.25">
      <c r="C589" s="216"/>
      <c r="AO589" s="228"/>
    </row>
    <row r="590" spans="3:41" x14ac:dyDescent="0.25">
      <c r="C590" s="216"/>
      <c r="AO590" s="228"/>
    </row>
    <row r="591" spans="3:41" x14ac:dyDescent="0.25">
      <c r="C591" s="216"/>
      <c r="AO591" s="228"/>
    </row>
    <row r="592" spans="3:41" x14ac:dyDescent="0.25">
      <c r="C592" s="216"/>
      <c r="AO592" s="228"/>
    </row>
    <row r="593" spans="3:41" x14ac:dyDescent="0.25">
      <c r="C593" s="216"/>
      <c r="AO593" s="228"/>
    </row>
    <row r="594" spans="3:41" x14ac:dyDescent="0.25">
      <c r="C594" s="216"/>
      <c r="AO594" s="228"/>
    </row>
    <row r="595" spans="3:41" x14ac:dyDescent="0.25">
      <c r="C595" s="216"/>
      <c r="AO595" s="228"/>
    </row>
    <row r="596" spans="3:41" x14ac:dyDescent="0.25">
      <c r="C596" s="216"/>
      <c r="AO596" s="228"/>
    </row>
    <row r="597" spans="3:41" x14ac:dyDescent="0.25">
      <c r="C597" s="216"/>
      <c r="AO597" s="228"/>
    </row>
    <row r="598" spans="3:41" x14ac:dyDescent="0.25">
      <c r="C598" s="216"/>
      <c r="AO598" s="228"/>
    </row>
    <row r="599" spans="3:41" x14ac:dyDescent="0.25">
      <c r="C599" s="216"/>
      <c r="AO599" s="228"/>
    </row>
    <row r="600" spans="3:41" x14ac:dyDescent="0.25">
      <c r="C600" s="216"/>
      <c r="AO600" s="228"/>
    </row>
    <row r="601" spans="3:41" x14ac:dyDescent="0.25">
      <c r="C601" s="216"/>
      <c r="AO601" s="228"/>
    </row>
    <row r="602" spans="3:41" x14ac:dyDescent="0.25">
      <c r="C602" s="216"/>
      <c r="AO602" s="228"/>
    </row>
    <row r="603" spans="3:41" x14ac:dyDescent="0.25">
      <c r="C603" s="216"/>
      <c r="AO603" s="228"/>
    </row>
    <row r="604" spans="3:41" x14ac:dyDescent="0.25">
      <c r="C604" s="216"/>
      <c r="AO604" s="228"/>
    </row>
    <row r="605" spans="3:41" x14ac:dyDescent="0.25">
      <c r="C605" s="216"/>
      <c r="AO605" s="228"/>
    </row>
    <row r="606" spans="3:41" x14ac:dyDescent="0.25">
      <c r="C606" s="216"/>
      <c r="AO606" s="228"/>
    </row>
    <row r="607" spans="3:41" x14ac:dyDescent="0.25">
      <c r="C607" s="216"/>
      <c r="AO607" s="228"/>
    </row>
    <row r="608" spans="3:41" ht="16.5" thickBot="1" x14ac:dyDescent="0.3">
      <c r="C608" s="229"/>
      <c r="D608" s="230"/>
      <c r="E608" s="230"/>
      <c r="F608" s="230"/>
      <c r="G608" s="230"/>
      <c r="H608" s="230"/>
      <c r="I608" s="230"/>
      <c r="J608" s="230"/>
      <c r="K608" s="230"/>
      <c r="L608" s="230"/>
      <c r="M608" s="230"/>
      <c r="N608" s="230"/>
      <c r="O608" s="230"/>
      <c r="P608" s="230"/>
      <c r="Q608" s="230"/>
      <c r="R608" s="230"/>
      <c r="S608" s="230"/>
      <c r="T608" s="230"/>
      <c r="U608" s="230"/>
      <c r="V608" s="230"/>
      <c r="W608" s="230"/>
      <c r="X608" s="230"/>
      <c r="Y608" s="230"/>
      <c r="Z608" s="230"/>
      <c r="AA608" s="230"/>
      <c r="AB608" s="230"/>
      <c r="AC608" s="230"/>
      <c r="AD608" s="230"/>
      <c r="AE608" s="230"/>
      <c r="AF608" s="230"/>
      <c r="AG608" s="230"/>
      <c r="AH608" s="230"/>
      <c r="AI608" s="230"/>
      <c r="AJ608" s="230"/>
      <c r="AK608" s="230"/>
      <c r="AL608" s="230"/>
      <c r="AM608" s="230"/>
      <c r="AN608" s="230"/>
      <c r="AO608" s="231"/>
    </row>
    <row r="609" spans="3:41" ht="16.5" thickBot="1" x14ac:dyDescent="0.3">
      <c r="C609" s="232" t="s">
        <v>112</v>
      </c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  <c r="AH609" s="170"/>
      <c r="AI609" s="170"/>
      <c r="AJ609" s="170"/>
      <c r="AK609" s="170"/>
      <c r="AL609" s="170"/>
      <c r="AM609" s="170"/>
      <c r="AN609" s="170"/>
      <c r="AO609" s="233"/>
    </row>
    <row r="610" spans="3:41" x14ac:dyDescent="0.25">
      <c r="C610" s="234" t="str">
        <f>C564</f>
        <v>"CREACION DE RESERVORIO EN EL SECTOR CARMEN PAMPA DE LA LOCALIDAD DE PULCAY DEL DISTRITO DE LOS CHANKAS, PROVINCIA DE CHINCHEROS - DEPARTAMENTO DE APURIMAC"</v>
      </c>
      <c r="D610" s="235"/>
      <c r="E610" s="235"/>
      <c r="F610" s="235"/>
      <c r="G610" s="235"/>
      <c r="H610" s="235"/>
      <c r="I610" s="235"/>
      <c r="J610" s="235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  <c r="Y610" s="235"/>
      <c r="Z610" s="235"/>
      <c r="AA610" s="235"/>
      <c r="AB610" s="235"/>
      <c r="AC610" s="235"/>
      <c r="AD610" s="235"/>
      <c r="AE610" s="235"/>
      <c r="AF610" s="235"/>
      <c r="AG610" s="235"/>
      <c r="AH610" s="235"/>
      <c r="AI610" s="235"/>
      <c r="AJ610" s="235"/>
      <c r="AK610" s="235"/>
      <c r="AL610" s="235"/>
      <c r="AM610" s="235"/>
      <c r="AN610" s="235"/>
      <c r="AO610" s="236"/>
    </row>
    <row r="611" spans="3:41" x14ac:dyDescent="0.25">
      <c r="C611" s="23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  <c r="AJ611" s="47"/>
      <c r="AK611" s="47"/>
      <c r="AL611" s="47"/>
      <c r="AM611" s="47"/>
      <c r="AN611" s="47"/>
      <c r="AO611" s="238"/>
    </row>
    <row r="612" spans="3:41" x14ac:dyDescent="0.25">
      <c r="C612" s="23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238"/>
    </row>
    <row r="613" spans="3:41" ht="16.5" thickBot="1" x14ac:dyDescent="0.3">
      <c r="C613" s="239"/>
      <c r="D613" s="240"/>
      <c r="E613" s="240"/>
      <c r="F613" s="240"/>
      <c r="G613" s="240"/>
      <c r="H613" s="240"/>
      <c r="I613" s="240"/>
      <c r="J613" s="240"/>
      <c r="K613" s="240"/>
      <c r="L613" s="240"/>
      <c r="M613" s="240"/>
      <c r="N613" s="240"/>
      <c r="O613" s="240"/>
      <c r="P613" s="240"/>
      <c r="Q613" s="240"/>
      <c r="R613" s="240"/>
      <c r="S613" s="240"/>
      <c r="T613" s="240"/>
      <c r="U613" s="240"/>
      <c r="V613" s="240"/>
      <c r="W613" s="240"/>
      <c r="X613" s="240"/>
      <c r="Y613" s="240"/>
      <c r="Z613" s="240"/>
      <c r="AA613" s="240"/>
      <c r="AB613" s="240"/>
      <c r="AC613" s="240"/>
      <c r="AD613" s="240"/>
      <c r="AE613" s="240"/>
      <c r="AF613" s="240"/>
      <c r="AG613" s="240"/>
      <c r="AH613" s="240"/>
      <c r="AI613" s="240"/>
      <c r="AJ613" s="240"/>
      <c r="AK613" s="240"/>
      <c r="AL613" s="240"/>
      <c r="AM613" s="240"/>
      <c r="AN613" s="240"/>
      <c r="AO613" s="241"/>
    </row>
    <row r="614" spans="3:41" ht="16.5" thickBot="1" x14ac:dyDescent="0.3"/>
    <row r="615" spans="3:41" x14ac:dyDescent="0.25">
      <c r="C615" s="212"/>
      <c r="D615" s="213"/>
      <c r="E615" s="213"/>
      <c r="F615" s="213"/>
      <c r="G615" s="213"/>
      <c r="H615" s="213"/>
      <c r="I615" s="213"/>
      <c r="J615" s="213"/>
      <c r="K615" s="213"/>
      <c r="L615" s="213"/>
      <c r="M615" s="213"/>
      <c r="N615" s="213"/>
      <c r="O615" s="213"/>
      <c r="P615" s="213"/>
      <c r="Q615" s="213"/>
      <c r="R615" s="213"/>
      <c r="S615" s="213"/>
      <c r="T615" s="213"/>
      <c r="U615" s="213"/>
      <c r="V615" s="213"/>
      <c r="W615" s="213"/>
      <c r="X615" s="213"/>
      <c r="Y615" s="213"/>
      <c r="Z615" s="213"/>
      <c r="AA615" s="213"/>
      <c r="AB615" s="213"/>
      <c r="AC615" s="213"/>
      <c r="AD615" s="213"/>
      <c r="AE615" s="213"/>
      <c r="AF615" s="213"/>
      <c r="AG615" s="213"/>
      <c r="AH615" s="213"/>
      <c r="AI615" s="213"/>
      <c r="AJ615" s="213"/>
      <c r="AK615" s="213"/>
      <c r="AL615" s="213"/>
      <c r="AM615" s="213"/>
      <c r="AN615" s="213"/>
      <c r="AO615" s="227"/>
    </row>
    <row r="616" spans="3:41" x14ac:dyDescent="0.25">
      <c r="C616" s="216"/>
      <c r="AO616" s="228"/>
    </row>
    <row r="617" spans="3:41" x14ac:dyDescent="0.25">
      <c r="C617" s="216"/>
      <c r="AO617" s="228"/>
    </row>
    <row r="618" spans="3:41" x14ac:dyDescent="0.25">
      <c r="C618" s="216"/>
      <c r="AO618" s="228"/>
    </row>
    <row r="619" spans="3:41" x14ac:dyDescent="0.25">
      <c r="C619" s="216"/>
      <c r="AO619" s="228"/>
    </row>
    <row r="620" spans="3:41" x14ac:dyDescent="0.25">
      <c r="C620" s="216"/>
      <c r="AO620" s="228"/>
    </row>
    <row r="621" spans="3:41" x14ac:dyDescent="0.25">
      <c r="C621" s="216"/>
      <c r="AO621" s="228"/>
    </row>
    <row r="622" spans="3:41" x14ac:dyDescent="0.25">
      <c r="C622" s="216"/>
      <c r="AO622" s="228"/>
    </row>
    <row r="623" spans="3:41" x14ac:dyDescent="0.25">
      <c r="C623" s="216"/>
      <c r="AO623" s="228"/>
    </row>
    <row r="624" spans="3:41" x14ac:dyDescent="0.25">
      <c r="C624" s="216"/>
      <c r="AO624" s="228"/>
    </row>
    <row r="625" spans="3:41" x14ac:dyDescent="0.25">
      <c r="C625" s="216"/>
      <c r="AO625" s="228"/>
    </row>
    <row r="626" spans="3:41" x14ac:dyDescent="0.25">
      <c r="C626" s="216"/>
      <c r="AO626" s="228"/>
    </row>
    <row r="627" spans="3:41" x14ac:dyDescent="0.25">
      <c r="C627" s="216"/>
      <c r="AO627" s="228"/>
    </row>
    <row r="628" spans="3:41" x14ac:dyDescent="0.25">
      <c r="C628" s="216"/>
      <c r="AO628" s="228"/>
    </row>
    <row r="629" spans="3:41" x14ac:dyDescent="0.25">
      <c r="C629" s="216"/>
      <c r="AO629" s="228"/>
    </row>
    <row r="630" spans="3:41" x14ac:dyDescent="0.25">
      <c r="C630" s="216"/>
      <c r="AO630" s="228"/>
    </row>
    <row r="631" spans="3:41" x14ac:dyDescent="0.25">
      <c r="C631" s="216"/>
      <c r="AO631" s="228"/>
    </row>
    <row r="632" spans="3:41" x14ac:dyDescent="0.25">
      <c r="C632" s="216"/>
      <c r="AO632" s="228"/>
    </row>
    <row r="633" spans="3:41" x14ac:dyDescent="0.25">
      <c r="C633" s="216"/>
      <c r="AO633" s="228"/>
    </row>
    <row r="634" spans="3:41" x14ac:dyDescent="0.25">
      <c r="C634" s="216"/>
      <c r="AO634" s="228"/>
    </row>
    <row r="635" spans="3:41" x14ac:dyDescent="0.25">
      <c r="C635" s="216"/>
      <c r="AO635" s="228"/>
    </row>
    <row r="636" spans="3:41" x14ac:dyDescent="0.25">
      <c r="C636" s="216"/>
      <c r="AO636" s="228"/>
    </row>
    <row r="637" spans="3:41" x14ac:dyDescent="0.25">
      <c r="C637" s="216"/>
      <c r="AO637" s="228"/>
    </row>
    <row r="638" spans="3:41" x14ac:dyDescent="0.25">
      <c r="C638" s="216"/>
      <c r="AO638" s="228"/>
    </row>
    <row r="639" spans="3:41" x14ac:dyDescent="0.25">
      <c r="C639" s="216"/>
      <c r="AO639" s="228"/>
    </row>
    <row r="640" spans="3:41" x14ac:dyDescent="0.25">
      <c r="C640" s="216"/>
      <c r="AO640" s="228"/>
    </row>
    <row r="641" spans="3:41" x14ac:dyDescent="0.25">
      <c r="C641" s="216"/>
      <c r="AO641" s="228"/>
    </row>
    <row r="642" spans="3:41" x14ac:dyDescent="0.25">
      <c r="C642" s="216"/>
      <c r="AO642" s="228"/>
    </row>
    <row r="643" spans="3:41" x14ac:dyDescent="0.25">
      <c r="C643" s="216"/>
      <c r="AO643" s="228"/>
    </row>
    <row r="644" spans="3:41" x14ac:dyDescent="0.25">
      <c r="C644" s="216"/>
      <c r="AO644" s="228"/>
    </row>
    <row r="645" spans="3:41" x14ac:dyDescent="0.25">
      <c r="C645" s="216"/>
      <c r="AO645" s="228"/>
    </row>
    <row r="646" spans="3:41" x14ac:dyDescent="0.25">
      <c r="C646" s="216"/>
      <c r="AO646" s="228"/>
    </row>
    <row r="647" spans="3:41" x14ac:dyDescent="0.25">
      <c r="C647" s="216"/>
      <c r="AO647" s="228"/>
    </row>
    <row r="648" spans="3:41" x14ac:dyDescent="0.25">
      <c r="C648" s="216"/>
      <c r="AO648" s="228"/>
    </row>
    <row r="649" spans="3:41" x14ac:dyDescent="0.25">
      <c r="C649" s="216"/>
      <c r="AO649" s="228"/>
    </row>
    <row r="650" spans="3:41" x14ac:dyDescent="0.25">
      <c r="C650" s="216"/>
      <c r="AO650" s="228"/>
    </row>
    <row r="651" spans="3:41" x14ac:dyDescent="0.25">
      <c r="C651" s="216"/>
      <c r="AO651" s="228"/>
    </row>
    <row r="652" spans="3:41" x14ac:dyDescent="0.25">
      <c r="C652" s="216"/>
      <c r="AO652" s="228"/>
    </row>
    <row r="653" spans="3:41" x14ac:dyDescent="0.25">
      <c r="C653" s="216"/>
      <c r="AO653" s="228"/>
    </row>
    <row r="654" spans="3:41" x14ac:dyDescent="0.25">
      <c r="C654" s="216"/>
      <c r="AO654" s="228"/>
    </row>
    <row r="655" spans="3:41" ht="16.5" thickBot="1" x14ac:dyDescent="0.3">
      <c r="C655" s="229"/>
      <c r="D655" s="230"/>
      <c r="E655" s="230"/>
      <c r="F655" s="230"/>
      <c r="G655" s="230"/>
      <c r="H655" s="230"/>
      <c r="I655" s="230"/>
      <c r="J655" s="230"/>
      <c r="K655" s="230"/>
      <c r="L655" s="230"/>
      <c r="M655" s="230"/>
      <c r="N655" s="230"/>
      <c r="O655" s="230"/>
      <c r="P655" s="230"/>
      <c r="Q655" s="230"/>
      <c r="R655" s="230"/>
      <c r="S655" s="230"/>
      <c r="T655" s="230"/>
      <c r="U655" s="230"/>
      <c r="V655" s="230"/>
      <c r="W655" s="230"/>
      <c r="X655" s="230"/>
      <c r="Y655" s="230"/>
      <c r="Z655" s="230"/>
      <c r="AA655" s="230"/>
      <c r="AB655" s="230"/>
      <c r="AC655" s="230"/>
      <c r="AD655" s="230"/>
      <c r="AE655" s="230"/>
      <c r="AF655" s="230"/>
      <c r="AG655" s="230"/>
      <c r="AH655" s="230"/>
      <c r="AI655" s="230"/>
      <c r="AJ655" s="230"/>
      <c r="AK655" s="230"/>
      <c r="AL655" s="230"/>
      <c r="AM655" s="230"/>
      <c r="AN655" s="230"/>
      <c r="AO655" s="231"/>
    </row>
    <row r="656" spans="3:41" ht="16.5" thickBot="1" x14ac:dyDescent="0.3">
      <c r="C656" s="232" t="s">
        <v>113</v>
      </c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  <c r="AH656" s="170"/>
      <c r="AI656" s="170"/>
      <c r="AJ656" s="170"/>
      <c r="AK656" s="170"/>
      <c r="AL656" s="170"/>
      <c r="AM656" s="170"/>
      <c r="AN656" s="170"/>
      <c r="AO656" s="233"/>
    </row>
    <row r="657" spans="3:41" x14ac:dyDescent="0.25">
      <c r="C657" s="234" t="str">
        <f>C610</f>
        <v>"CREACION DE RESERVORIO EN EL SECTOR CARMEN PAMPA DE LA LOCALIDAD DE PULCAY DEL DISTRITO DE LOS CHANKAS, PROVINCIA DE CHINCHEROS - DEPARTAMENTO DE APURIMAC"</v>
      </c>
      <c r="D657" s="235"/>
      <c r="E657" s="235"/>
      <c r="F657" s="235"/>
      <c r="G657" s="235"/>
      <c r="H657" s="235"/>
      <c r="I657" s="235"/>
      <c r="J657" s="235"/>
      <c r="K657" s="235"/>
      <c r="L657" s="235"/>
      <c r="M657" s="235"/>
      <c r="N657" s="235"/>
      <c r="O657" s="235"/>
      <c r="P657" s="235"/>
      <c r="Q657" s="235"/>
      <c r="R657" s="235"/>
      <c r="S657" s="235"/>
      <c r="T657" s="235"/>
      <c r="U657" s="235"/>
      <c r="V657" s="235"/>
      <c r="W657" s="235"/>
      <c r="X657" s="235"/>
      <c r="Y657" s="235"/>
      <c r="Z657" s="235"/>
      <c r="AA657" s="235"/>
      <c r="AB657" s="235"/>
      <c r="AC657" s="235"/>
      <c r="AD657" s="235"/>
      <c r="AE657" s="235"/>
      <c r="AF657" s="235"/>
      <c r="AG657" s="235"/>
      <c r="AH657" s="235"/>
      <c r="AI657" s="235"/>
      <c r="AJ657" s="235"/>
      <c r="AK657" s="235"/>
      <c r="AL657" s="235"/>
      <c r="AM657" s="235"/>
      <c r="AN657" s="235"/>
      <c r="AO657" s="236"/>
    </row>
    <row r="658" spans="3:41" x14ac:dyDescent="0.25">
      <c r="C658" s="23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47"/>
      <c r="AL658" s="47"/>
      <c r="AM658" s="47"/>
      <c r="AN658" s="47"/>
      <c r="AO658" s="238"/>
    </row>
    <row r="659" spans="3:41" x14ac:dyDescent="0.25">
      <c r="C659" s="23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47"/>
      <c r="AL659" s="47"/>
      <c r="AM659" s="47"/>
      <c r="AN659" s="47"/>
      <c r="AO659" s="238"/>
    </row>
    <row r="660" spans="3:41" ht="16.5" thickBot="1" x14ac:dyDescent="0.3">
      <c r="C660" s="239"/>
      <c r="D660" s="240"/>
      <c r="E660" s="240"/>
      <c r="F660" s="240"/>
      <c r="G660" s="240"/>
      <c r="H660" s="240"/>
      <c r="I660" s="240"/>
      <c r="J660" s="240"/>
      <c r="K660" s="240"/>
      <c r="L660" s="240"/>
      <c r="M660" s="240"/>
      <c r="N660" s="240"/>
      <c r="O660" s="240"/>
      <c r="P660" s="240"/>
      <c r="Q660" s="240"/>
      <c r="R660" s="240"/>
      <c r="S660" s="240"/>
      <c r="T660" s="240"/>
      <c r="U660" s="240"/>
      <c r="V660" s="240"/>
      <c r="W660" s="240"/>
      <c r="X660" s="240"/>
      <c r="Y660" s="240"/>
      <c r="Z660" s="240"/>
      <c r="AA660" s="240"/>
      <c r="AB660" s="240"/>
      <c r="AC660" s="240"/>
      <c r="AD660" s="240"/>
      <c r="AE660" s="240"/>
      <c r="AF660" s="240"/>
      <c r="AG660" s="240"/>
      <c r="AH660" s="240"/>
      <c r="AI660" s="240"/>
      <c r="AJ660" s="240"/>
      <c r="AK660" s="240"/>
      <c r="AL660" s="240"/>
      <c r="AM660" s="240"/>
      <c r="AN660" s="240"/>
      <c r="AO660" s="241"/>
    </row>
    <row r="661" spans="3:41" ht="16.5" thickBot="1" x14ac:dyDescent="0.3"/>
    <row r="662" spans="3:41" x14ac:dyDescent="0.25">
      <c r="C662" s="212"/>
      <c r="D662" s="213"/>
      <c r="E662" s="213"/>
      <c r="F662" s="213"/>
      <c r="G662" s="213"/>
      <c r="H662" s="213"/>
      <c r="I662" s="213"/>
      <c r="J662" s="213"/>
      <c r="K662" s="213"/>
      <c r="L662" s="213"/>
      <c r="M662" s="213"/>
      <c r="N662" s="213"/>
      <c r="O662" s="213"/>
      <c r="P662" s="213"/>
      <c r="Q662" s="213"/>
      <c r="R662" s="213"/>
      <c r="S662" s="213"/>
      <c r="T662" s="213"/>
      <c r="U662" s="213"/>
      <c r="V662" s="213"/>
      <c r="W662" s="213"/>
      <c r="X662" s="213"/>
      <c r="Y662" s="213"/>
      <c r="Z662" s="213"/>
      <c r="AA662" s="213"/>
      <c r="AB662" s="213"/>
      <c r="AC662" s="213"/>
      <c r="AD662" s="213"/>
      <c r="AE662" s="213"/>
      <c r="AF662" s="213"/>
      <c r="AG662" s="213"/>
      <c r="AH662" s="213"/>
      <c r="AI662" s="213"/>
      <c r="AJ662" s="213"/>
      <c r="AK662" s="213"/>
      <c r="AL662" s="213"/>
      <c r="AM662" s="213"/>
      <c r="AN662" s="213"/>
      <c r="AO662" s="227"/>
    </row>
    <row r="663" spans="3:41" x14ac:dyDescent="0.25">
      <c r="C663" s="216"/>
      <c r="AO663" s="228"/>
    </row>
    <row r="664" spans="3:41" x14ac:dyDescent="0.25">
      <c r="C664" s="216"/>
      <c r="AO664" s="228"/>
    </row>
    <row r="665" spans="3:41" x14ac:dyDescent="0.25">
      <c r="C665" s="216"/>
      <c r="AO665" s="228"/>
    </row>
    <row r="666" spans="3:41" x14ac:dyDescent="0.25">
      <c r="C666" s="216"/>
      <c r="AO666" s="228"/>
    </row>
    <row r="667" spans="3:41" x14ac:dyDescent="0.25">
      <c r="C667" s="216"/>
      <c r="AO667" s="228"/>
    </row>
    <row r="668" spans="3:41" x14ac:dyDescent="0.25">
      <c r="C668" s="216"/>
      <c r="AO668" s="228"/>
    </row>
    <row r="669" spans="3:41" x14ac:dyDescent="0.25">
      <c r="C669" s="216"/>
      <c r="AO669" s="228"/>
    </row>
    <row r="670" spans="3:41" x14ac:dyDescent="0.25">
      <c r="C670" s="216"/>
      <c r="AO670" s="228"/>
    </row>
    <row r="671" spans="3:41" x14ac:dyDescent="0.25">
      <c r="C671" s="216"/>
      <c r="AO671" s="228"/>
    </row>
    <row r="672" spans="3:41" x14ac:dyDescent="0.25">
      <c r="C672" s="216"/>
      <c r="AO672" s="228"/>
    </row>
    <row r="673" spans="3:41" x14ac:dyDescent="0.25">
      <c r="C673" s="216"/>
      <c r="AO673" s="228"/>
    </row>
    <row r="674" spans="3:41" x14ac:dyDescent="0.25">
      <c r="C674" s="216"/>
      <c r="AO674" s="228"/>
    </row>
    <row r="675" spans="3:41" x14ac:dyDescent="0.25">
      <c r="C675" s="216"/>
      <c r="AO675" s="228"/>
    </row>
    <row r="676" spans="3:41" x14ac:dyDescent="0.25">
      <c r="C676" s="216"/>
      <c r="AO676" s="228"/>
    </row>
    <row r="677" spans="3:41" x14ac:dyDescent="0.25">
      <c r="C677" s="216"/>
      <c r="AO677" s="228"/>
    </row>
    <row r="678" spans="3:41" x14ac:dyDescent="0.25">
      <c r="C678" s="216"/>
      <c r="AO678" s="228"/>
    </row>
    <row r="679" spans="3:41" x14ac:dyDescent="0.25">
      <c r="C679" s="216"/>
      <c r="AO679" s="228"/>
    </row>
    <row r="680" spans="3:41" x14ac:dyDescent="0.25">
      <c r="C680" s="216"/>
      <c r="AO680" s="228"/>
    </row>
    <row r="681" spans="3:41" x14ac:dyDescent="0.25">
      <c r="C681" s="216"/>
      <c r="AO681" s="228"/>
    </row>
    <row r="682" spans="3:41" x14ac:dyDescent="0.25">
      <c r="C682" s="216"/>
      <c r="AO682" s="228"/>
    </row>
    <row r="683" spans="3:41" x14ac:dyDescent="0.25">
      <c r="C683" s="216"/>
      <c r="AO683" s="228"/>
    </row>
    <row r="684" spans="3:41" x14ac:dyDescent="0.25">
      <c r="C684" s="216"/>
      <c r="AO684" s="228"/>
    </row>
    <row r="685" spans="3:41" x14ac:dyDescent="0.25">
      <c r="C685" s="216"/>
      <c r="AO685" s="228"/>
    </row>
    <row r="686" spans="3:41" x14ac:dyDescent="0.25">
      <c r="C686" s="216"/>
      <c r="AO686" s="228"/>
    </row>
    <row r="687" spans="3:41" x14ac:dyDescent="0.25">
      <c r="C687" s="216"/>
      <c r="AO687" s="228"/>
    </row>
    <row r="688" spans="3:41" x14ac:dyDescent="0.25">
      <c r="C688" s="216"/>
      <c r="AO688" s="228"/>
    </row>
    <row r="689" spans="3:41" x14ac:dyDescent="0.25">
      <c r="C689" s="216"/>
      <c r="AO689" s="228"/>
    </row>
    <row r="690" spans="3:41" x14ac:dyDescent="0.25">
      <c r="C690" s="216"/>
      <c r="AO690" s="228"/>
    </row>
    <row r="691" spans="3:41" x14ac:dyDescent="0.25">
      <c r="C691" s="216"/>
      <c r="AO691" s="228"/>
    </row>
    <row r="692" spans="3:41" x14ac:dyDescent="0.25">
      <c r="C692" s="216"/>
      <c r="AO692" s="228"/>
    </row>
    <row r="693" spans="3:41" x14ac:dyDescent="0.25">
      <c r="C693" s="216"/>
      <c r="AO693" s="228"/>
    </row>
    <row r="694" spans="3:41" x14ac:dyDescent="0.25">
      <c r="C694" s="216"/>
      <c r="AO694" s="228"/>
    </row>
    <row r="695" spans="3:41" x14ac:dyDescent="0.25">
      <c r="C695" s="216"/>
      <c r="AO695" s="228"/>
    </row>
    <row r="696" spans="3:41" x14ac:dyDescent="0.25">
      <c r="C696" s="216"/>
      <c r="AO696" s="228"/>
    </row>
    <row r="697" spans="3:41" x14ac:dyDescent="0.25">
      <c r="C697" s="216"/>
      <c r="AO697" s="228"/>
    </row>
    <row r="698" spans="3:41" x14ac:dyDescent="0.25">
      <c r="C698" s="216"/>
      <c r="AO698" s="228"/>
    </row>
    <row r="699" spans="3:41" x14ac:dyDescent="0.25">
      <c r="C699" s="216"/>
      <c r="AO699" s="228"/>
    </row>
    <row r="700" spans="3:41" ht="16.5" thickBot="1" x14ac:dyDescent="0.3">
      <c r="C700" s="229"/>
      <c r="D700" s="230"/>
      <c r="E700" s="230"/>
      <c r="F700" s="230"/>
      <c r="G700" s="230"/>
      <c r="H700" s="230"/>
      <c r="I700" s="230"/>
      <c r="J700" s="230"/>
      <c r="K700" s="230"/>
      <c r="L700" s="230"/>
      <c r="M700" s="230"/>
      <c r="N700" s="230"/>
      <c r="O700" s="230"/>
      <c r="P700" s="230"/>
      <c r="Q700" s="230"/>
      <c r="R700" s="230"/>
      <c r="S700" s="230"/>
      <c r="T700" s="230"/>
      <c r="U700" s="230"/>
      <c r="V700" s="230"/>
      <c r="W700" s="230"/>
      <c r="X700" s="230"/>
      <c r="Y700" s="230"/>
      <c r="Z700" s="230"/>
      <c r="AA700" s="230"/>
      <c r="AB700" s="230"/>
      <c r="AC700" s="230"/>
      <c r="AD700" s="230"/>
      <c r="AE700" s="230"/>
      <c r="AF700" s="230"/>
      <c r="AG700" s="230"/>
      <c r="AH700" s="230"/>
      <c r="AI700" s="230"/>
      <c r="AJ700" s="230"/>
      <c r="AK700" s="230"/>
      <c r="AL700" s="230"/>
      <c r="AM700" s="230"/>
      <c r="AN700" s="230"/>
      <c r="AO700" s="231"/>
    </row>
    <row r="701" spans="3:41" ht="16.5" thickBot="1" x14ac:dyDescent="0.3">
      <c r="C701" s="232" t="s">
        <v>114</v>
      </c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  <c r="AH701" s="170"/>
      <c r="AI701" s="170"/>
      <c r="AJ701" s="170"/>
      <c r="AK701" s="170"/>
      <c r="AL701" s="170"/>
      <c r="AM701" s="170"/>
      <c r="AN701" s="170"/>
      <c r="AO701" s="233"/>
    </row>
    <row r="702" spans="3:41" x14ac:dyDescent="0.25">
      <c r="C702" s="234" t="str">
        <f>C657</f>
        <v>"CREACION DE RESERVORIO EN EL SECTOR CARMEN PAMPA DE LA LOCALIDAD DE PULCAY DEL DISTRITO DE LOS CHANKAS, PROVINCIA DE CHINCHEROS - DEPARTAMENTO DE APURIMAC"</v>
      </c>
      <c r="D702" s="235"/>
      <c r="E702" s="235"/>
      <c r="F702" s="235"/>
      <c r="G702" s="235"/>
      <c r="H702" s="235"/>
      <c r="I702" s="235"/>
      <c r="J702" s="235"/>
      <c r="K702" s="235"/>
      <c r="L702" s="235"/>
      <c r="M702" s="235"/>
      <c r="N702" s="235"/>
      <c r="O702" s="235"/>
      <c r="P702" s="235"/>
      <c r="Q702" s="235"/>
      <c r="R702" s="235"/>
      <c r="S702" s="235"/>
      <c r="T702" s="235"/>
      <c r="U702" s="235"/>
      <c r="V702" s="235"/>
      <c r="W702" s="235"/>
      <c r="X702" s="235"/>
      <c r="Y702" s="235"/>
      <c r="Z702" s="235"/>
      <c r="AA702" s="235"/>
      <c r="AB702" s="235"/>
      <c r="AC702" s="235"/>
      <c r="AD702" s="235"/>
      <c r="AE702" s="235"/>
      <c r="AF702" s="235"/>
      <c r="AG702" s="235"/>
      <c r="AH702" s="235"/>
      <c r="AI702" s="235"/>
      <c r="AJ702" s="235"/>
      <c r="AK702" s="235"/>
      <c r="AL702" s="235"/>
      <c r="AM702" s="235"/>
      <c r="AN702" s="235"/>
      <c r="AO702" s="236"/>
    </row>
    <row r="703" spans="3:41" x14ac:dyDescent="0.25">
      <c r="C703" s="23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  <c r="AJ703" s="47"/>
      <c r="AK703" s="47"/>
      <c r="AL703" s="47"/>
      <c r="AM703" s="47"/>
      <c r="AN703" s="47"/>
      <c r="AO703" s="238"/>
    </row>
    <row r="704" spans="3:41" x14ac:dyDescent="0.25">
      <c r="C704" s="23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  <c r="AJ704" s="47"/>
      <c r="AK704" s="47"/>
      <c r="AL704" s="47"/>
      <c r="AM704" s="47"/>
      <c r="AN704" s="47"/>
      <c r="AO704" s="238"/>
    </row>
    <row r="705" spans="3:41" ht="16.5" thickBot="1" x14ac:dyDescent="0.3">
      <c r="C705" s="239"/>
      <c r="D705" s="240"/>
      <c r="E705" s="240"/>
      <c r="F705" s="240"/>
      <c r="G705" s="240"/>
      <c r="H705" s="240"/>
      <c r="I705" s="240"/>
      <c r="J705" s="240"/>
      <c r="K705" s="240"/>
      <c r="L705" s="240"/>
      <c r="M705" s="240"/>
      <c r="N705" s="240"/>
      <c r="O705" s="240"/>
      <c r="P705" s="240"/>
      <c r="Q705" s="240"/>
      <c r="R705" s="240"/>
      <c r="S705" s="240"/>
      <c r="T705" s="240"/>
      <c r="U705" s="240"/>
      <c r="V705" s="240"/>
      <c r="W705" s="240"/>
      <c r="X705" s="240"/>
      <c r="Y705" s="240"/>
      <c r="Z705" s="240"/>
      <c r="AA705" s="240"/>
      <c r="AB705" s="240"/>
      <c r="AC705" s="240"/>
      <c r="AD705" s="240"/>
      <c r="AE705" s="240"/>
      <c r="AF705" s="240"/>
      <c r="AG705" s="240"/>
      <c r="AH705" s="240"/>
      <c r="AI705" s="240"/>
      <c r="AJ705" s="240"/>
      <c r="AK705" s="240"/>
      <c r="AL705" s="240"/>
      <c r="AM705" s="240"/>
      <c r="AN705" s="240"/>
      <c r="AO705" s="241"/>
    </row>
    <row r="706" spans="3:41" ht="16.5" thickBot="1" x14ac:dyDescent="0.3"/>
    <row r="707" spans="3:41" x14ac:dyDescent="0.25">
      <c r="C707" s="212"/>
      <c r="D707" s="213"/>
      <c r="E707" s="213"/>
      <c r="F707" s="213"/>
      <c r="G707" s="213"/>
      <c r="H707" s="213"/>
      <c r="I707" s="213"/>
      <c r="J707" s="213"/>
      <c r="K707" s="213"/>
      <c r="L707" s="213"/>
      <c r="M707" s="213"/>
      <c r="N707" s="213"/>
      <c r="O707" s="213"/>
      <c r="P707" s="213"/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  <c r="AA707" s="213"/>
      <c r="AB707" s="213"/>
      <c r="AC707" s="213"/>
      <c r="AD707" s="213"/>
      <c r="AE707" s="213"/>
      <c r="AF707" s="213"/>
      <c r="AG707" s="213"/>
      <c r="AH707" s="213"/>
      <c r="AI707" s="213"/>
      <c r="AJ707" s="213"/>
      <c r="AK707" s="213"/>
      <c r="AL707" s="213"/>
      <c r="AM707" s="213"/>
      <c r="AN707" s="213"/>
      <c r="AO707" s="227"/>
    </row>
    <row r="708" spans="3:41" x14ac:dyDescent="0.25">
      <c r="C708" s="216"/>
      <c r="AO708" s="228"/>
    </row>
    <row r="709" spans="3:41" x14ac:dyDescent="0.25">
      <c r="C709" s="216"/>
      <c r="AO709" s="228"/>
    </row>
    <row r="710" spans="3:41" x14ac:dyDescent="0.25">
      <c r="C710" s="216"/>
      <c r="AO710" s="228"/>
    </row>
    <row r="711" spans="3:41" x14ac:dyDescent="0.25">
      <c r="C711" s="216"/>
      <c r="AO711" s="228"/>
    </row>
    <row r="712" spans="3:41" x14ac:dyDescent="0.25">
      <c r="C712" s="216"/>
      <c r="AO712" s="228"/>
    </row>
    <row r="713" spans="3:41" x14ac:dyDescent="0.25">
      <c r="C713" s="216"/>
      <c r="AO713" s="228"/>
    </row>
    <row r="714" spans="3:41" x14ac:dyDescent="0.25">
      <c r="C714" s="216"/>
      <c r="AO714" s="228"/>
    </row>
    <row r="715" spans="3:41" x14ac:dyDescent="0.25">
      <c r="C715" s="216"/>
      <c r="AO715" s="228"/>
    </row>
    <row r="716" spans="3:41" x14ac:dyDescent="0.25">
      <c r="C716" s="216"/>
      <c r="AO716" s="228"/>
    </row>
    <row r="717" spans="3:41" x14ac:dyDescent="0.25">
      <c r="C717" s="216"/>
      <c r="AO717" s="228"/>
    </row>
    <row r="718" spans="3:41" x14ac:dyDescent="0.25">
      <c r="C718" s="216"/>
      <c r="AO718" s="228"/>
    </row>
    <row r="719" spans="3:41" x14ac:dyDescent="0.25">
      <c r="C719" s="216"/>
      <c r="AO719" s="228"/>
    </row>
    <row r="720" spans="3:41" x14ac:dyDescent="0.25">
      <c r="C720" s="216"/>
      <c r="AO720" s="228"/>
    </row>
    <row r="721" spans="3:41" x14ac:dyDescent="0.25">
      <c r="C721" s="216"/>
      <c r="AO721" s="228"/>
    </row>
    <row r="722" spans="3:41" x14ac:dyDescent="0.25">
      <c r="C722" s="216"/>
      <c r="AO722" s="228"/>
    </row>
    <row r="723" spans="3:41" x14ac:dyDescent="0.25">
      <c r="C723" s="216"/>
      <c r="AO723" s="228"/>
    </row>
    <row r="724" spans="3:41" x14ac:dyDescent="0.25">
      <c r="C724" s="216"/>
      <c r="AO724" s="228"/>
    </row>
    <row r="725" spans="3:41" x14ac:dyDescent="0.25">
      <c r="C725" s="216"/>
      <c r="AO725" s="228"/>
    </row>
    <row r="726" spans="3:41" x14ac:dyDescent="0.25">
      <c r="C726" s="216"/>
      <c r="AO726" s="228"/>
    </row>
    <row r="727" spans="3:41" x14ac:dyDescent="0.25">
      <c r="C727" s="216"/>
      <c r="AO727" s="228"/>
    </row>
    <row r="728" spans="3:41" x14ac:dyDescent="0.25">
      <c r="C728" s="216"/>
      <c r="AO728" s="228"/>
    </row>
    <row r="729" spans="3:41" x14ac:dyDescent="0.25">
      <c r="C729" s="216"/>
      <c r="AO729" s="228"/>
    </row>
    <row r="730" spans="3:41" x14ac:dyDescent="0.25">
      <c r="C730" s="216"/>
      <c r="AO730" s="228"/>
    </row>
    <row r="731" spans="3:41" x14ac:dyDescent="0.25">
      <c r="C731" s="216"/>
      <c r="AO731" s="228"/>
    </row>
    <row r="732" spans="3:41" x14ac:dyDescent="0.25">
      <c r="C732" s="216"/>
      <c r="AO732" s="228"/>
    </row>
    <row r="733" spans="3:41" x14ac:dyDescent="0.25">
      <c r="C733" s="216"/>
      <c r="AO733" s="228"/>
    </row>
    <row r="734" spans="3:41" x14ac:dyDescent="0.25">
      <c r="C734" s="216"/>
      <c r="AO734" s="228"/>
    </row>
    <row r="735" spans="3:41" x14ac:dyDescent="0.25">
      <c r="C735" s="216"/>
      <c r="AO735" s="228"/>
    </row>
    <row r="736" spans="3:41" x14ac:dyDescent="0.25">
      <c r="C736" s="216"/>
      <c r="AO736" s="228"/>
    </row>
    <row r="737" spans="3:41" x14ac:dyDescent="0.25">
      <c r="C737" s="216"/>
      <c r="AO737" s="228"/>
    </row>
    <row r="738" spans="3:41" x14ac:dyDescent="0.25">
      <c r="C738" s="216"/>
      <c r="AO738" s="228"/>
    </row>
    <row r="739" spans="3:41" x14ac:dyDescent="0.25">
      <c r="C739" s="216"/>
      <c r="AO739" s="228"/>
    </row>
    <row r="740" spans="3:41" x14ac:dyDescent="0.25">
      <c r="C740" s="216"/>
      <c r="AO740" s="228"/>
    </row>
    <row r="741" spans="3:41" x14ac:dyDescent="0.25">
      <c r="C741" s="216"/>
      <c r="AO741" s="228"/>
    </row>
    <row r="742" spans="3:41" x14ac:dyDescent="0.25">
      <c r="C742" s="216"/>
      <c r="AO742" s="228"/>
    </row>
    <row r="743" spans="3:41" x14ac:dyDescent="0.25">
      <c r="C743" s="216"/>
      <c r="AO743" s="228"/>
    </row>
    <row r="744" spans="3:41" x14ac:dyDescent="0.25">
      <c r="C744" s="216"/>
      <c r="AO744" s="228"/>
    </row>
    <row r="745" spans="3:41" x14ac:dyDescent="0.25">
      <c r="C745" s="216"/>
      <c r="AO745" s="228"/>
    </row>
    <row r="746" spans="3:41" x14ac:dyDescent="0.25">
      <c r="C746" s="216"/>
      <c r="AO746" s="228"/>
    </row>
    <row r="747" spans="3:41" x14ac:dyDescent="0.25">
      <c r="C747" s="216"/>
      <c r="AO747" s="228"/>
    </row>
    <row r="748" spans="3:41" x14ac:dyDescent="0.25">
      <c r="C748" s="216"/>
      <c r="AO748" s="228"/>
    </row>
    <row r="749" spans="3:41" x14ac:dyDescent="0.25">
      <c r="C749" s="216"/>
      <c r="AO749" s="228"/>
    </row>
    <row r="750" spans="3:41" x14ac:dyDescent="0.25">
      <c r="C750" s="216"/>
      <c r="AO750" s="228"/>
    </row>
    <row r="751" spans="3:41" x14ac:dyDescent="0.25">
      <c r="C751" s="216"/>
      <c r="AO751" s="228"/>
    </row>
    <row r="752" spans="3:41" x14ac:dyDescent="0.25">
      <c r="C752" s="216"/>
      <c r="AO752" s="228"/>
    </row>
    <row r="753" spans="3:41" x14ac:dyDescent="0.25">
      <c r="C753" s="216"/>
      <c r="AO753" s="228"/>
    </row>
    <row r="754" spans="3:41" x14ac:dyDescent="0.25">
      <c r="C754" s="216"/>
      <c r="AO754" s="228"/>
    </row>
    <row r="755" spans="3:41" x14ac:dyDescent="0.25">
      <c r="C755" s="216"/>
      <c r="AO755" s="228"/>
    </row>
    <row r="756" spans="3:41" x14ac:dyDescent="0.25">
      <c r="C756" s="216"/>
      <c r="AO756" s="228"/>
    </row>
    <row r="757" spans="3:41" x14ac:dyDescent="0.25">
      <c r="C757" s="216"/>
      <c r="AO757" s="228"/>
    </row>
    <row r="758" spans="3:41" x14ac:dyDescent="0.25">
      <c r="C758" s="216"/>
      <c r="AO758" s="228"/>
    </row>
    <row r="759" spans="3:41" ht="16.5" thickBot="1" x14ac:dyDescent="0.3">
      <c r="C759" s="229"/>
      <c r="D759" s="230"/>
      <c r="E759" s="230"/>
      <c r="F759" s="230"/>
      <c r="G759" s="230"/>
      <c r="H759" s="230"/>
      <c r="I759" s="230"/>
      <c r="J759" s="230"/>
      <c r="K759" s="230"/>
      <c r="L759" s="230"/>
      <c r="M759" s="230"/>
      <c r="N759" s="230"/>
      <c r="O759" s="230"/>
      <c r="P759" s="230"/>
      <c r="Q759" s="230"/>
      <c r="R759" s="230"/>
      <c r="S759" s="230"/>
      <c r="T759" s="230"/>
      <c r="U759" s="230"/>
      <c r="V759" s="230"/>
      <c r="W759" s="230"/>
      <c r="X759" s="230"/>
      <c r="Y759" s="230"/>
      <c r="Z759" s="230"/>
      <c r="AA759" s="230"/>
      <c r="AB759" s="230"/>
      <c r="AC759" s="230"/>
      <c r="AD759" s="230"/>
      <c r="AE759" s="230"/>
      <c r="AF759" s="230"/>
      <c r="AG759" s="230"/>
      <c r="AH759" s="230"/>
      <c r="AI759" s="230"/>
      <c r="AJ759" s="230"/>
      <c r="AK759" s="230"/>
      <c r="AL759" s="230"/>
      <c r="AM759" s="230"/>
      <c r="AN759" s="230"/>
      <c r="AO759" s="231"/>
    </row>
    <row r="760" spans="3:41" ht="16.5" thickBot="1" x14ac:dyDescent="0.3">
      <c r="C760" s="232" t="s">
        <v>115</v>
      </c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  <c r="AH760" s="170"/>
      <c r="AI760" s="170"/>
      <c r="AJ760" s="170"/>
      <c r="AK760" s="170"/>
      <c r="AL760" s="170"/>
      <c r="AM760" s="170"/>
      <c r="AN760" s="170"/>
      <c r="AO760" s="233"/>
    </row>
    <row r="761" spans="3:41" x14ac:dyDescent="0.25">
      <c r="C761" s="234" t="str">
        <f>C702</f>
        <v>"CREACION DE RESERVORIO EN EL SECTOR CARMEN PAMPA DE LA LOCALIDAD DE PULCAY DEL DISTRITO DE LOS CHANKAS, PROVINCIA DE CHINCHEROS - DEPARTAMENTO DE APURIMAC"</v>
      </c>
      <c r="D761" s="235"/>
      <c r="E761" s="235"/>
      <c r="F761" s="235"/>
      <c r="G761" s="235"/>
      <c r="H761" s="235"/>
      <c r="I761" s="235"/>
      <c r="J761" s="235"/>
      <c r="K761" s="235"/>
      <c r="L761" s="235"/>
      <c r="M761" s="235"/>
      <c r="N761" s="235"/>
      <c r="O761" s="235"/>
      <c r="P761" s="235"/>
      <c r="Q761" s="235"/>
      <c r="R761" s="235"/>
      <c r="S761" s="235"/>
      <c r="T761" s="235"/>
      <c r="U761" s="235"/>
      <c r="V761" s="235"/>
      <c r="W761" s="235"/>
      <c r="X761" s="235"/>
      <c r="Y761" s="235"/>
      <c r="Z761" s="235"/>
      <c r="AA761" s="235"/>
      <c r="AB761" s="235"/>
      <c r="AC761" s="235"/>
      <c r="AD761" s="235"/>
      <c r="AE761" s="235"/>
      <c r="AF761" s="235"/>
      <c r="AG761" s="235"/>
      <c r="AH761" s="235"/>
      <c r="AI761" s="235"/>
      <c r="AJ761" s="235"/>
      <c r="AK761" s="235"/>
      <c r="AL761" s="235"/>
      <c r="AM761" s="235"/>
      <c r="AN761" s="235"/>
      <c r="AO761" s="236"/>
    </row>
    <row r="762" spans="3:41" x14ac:dyDescent="0.25">
      <c r="C762" s="23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238"/>
    </row>
    <row r="763" spans="3:41" x14ac:dyDescent="0.25">
      <c r="C763" s="23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  <c r="AJ763" s="47"/>
      <c r="AK763" s="47"/>
      <c r="AL763" s="47"/>
      <c r="AM763" s="47"/>
      <c r="AN763" s="47"/>
      <c r="AO763" s="238"/>
    </row>
    <row r="764" spans="3:41" ht="16.5" thickBot="1" x14ac:dyDescent="0.3">
      <c r="C764" s="239"/>
      <c r="D764" s="240"/>
      <c r="E764" s="240"/>
      <c r="F764" s="240"/>
      <c r="G764" s="240"/>
      <c r="H764" s="240"/>
      <c r="I764" s="240"/>
      <c r="J764" s="240"/>
      <c r="K764" s="240"/>
      <c r="L764" s="240"/>
      <c r="M764" s="240"/>
      <c r="N764" s="240"/>
      <c r="O764" s="240"/>
      <c r="P764" s="240"/>
      <c r="Q764" s="240"/>
      <c r="R764" s="240"/>
      <c r="S764" s="240"/>
      <c r="T764" s="240"/>
      <c r="U764" s="240"/>
      <c r="V764" s="240"/>
      <c r="W764" s="240"/>
      <c r="X764" s="240"/>
      <c r="Y764" s="240"/>
      <c r="Z764" s="240"/>
      <c r="AA764" s="240"/>
      <c r="AB764" s="240"/>
      <c r="AC764" s="240"/>
      <c r="AD764" s="240"/>
      <c r="AE764" s="240"/>
      <c r="AF764" s="240"/>
      <c r="AG764" s="240"/>
      <c r="AH764" s="240"/>
      <c r="AI764" s="240"/>
      <c r="AJ764" s="240"/>
      <c r="AK764" s="240"/>
      <c r="AL764" s="240"/>
      <c r="AM764" s="240"/>
      <c r="AN764" s="240"/>
      <c r="AO764" s="241"/>
    </row>
  </sheetData>
  <mergeCells count="486">
    <mergeCell ref="C760:AO760"/>
    <mergeCell ref="C761:AO764"/>
    <mergeCell ref="C609:AO609"/>
    <mergeCell ref="C610:AO613"/>
    <mergeCell ref="C656:AO656"/>
    <mergeCell ref="C657:AO660"/>
    <mergeCell ref="C701:AO701"/>
    <mergeCell ref="C702:AO705"/>
    <mergeCell ref="C473:AO473"/>
    <mergeCell ref="C474:AO474"/>
    <mergeCell ref="C518:AO518"/>
    <mergeCell ref="C519:AO519"/>
    <mergeCell ref="C563:AO563"/>
    <mergeCell ref="C564:AO564"/>
    <mergeCell ref="C336:AO336"/>
    <mergeCell ref="C337:AO337"/>
    <mergeCell ref="C383:AO383"/>
    <mergeCell ref="C384:AO384"/>
    <mergeCell ref="C428:AO428"/>
    <mergeCell ref="C429:AO429"/>
    <mergeCell ref="C207:AO207"/>
    <mergeCell ref="C208:AO208"/>
    <mergeCell ref="C247:AO247"/>
    <mergeCell ref="C248:AO248"/>
    <mergeCell ref="C295:AO295"/>
    <mergeCell ref="C296:AO296"/>
    <mergeCell ref="D161:L161"/>
    <mergeCell ref="M161:T161"/>
    <mergeCell ref="U161:AB161"/>
    <mergeCell ref="D162:L162"/>
    <mergeCell ref="M162:T162"/>
    <mergeCell ref="U162:AB162"/>
    <mergeCell ref="AC148:AG148"/>
    <mergeCell ref="AH148:AI148"/>
    <mergeCell ref="AJ148:AN148"/>
    <mergeCell ref="AO148:AP148"/>
    <mergeCell ref="C152:AP154"/>
    <mergeCell ref="D160:AB160"/>
    <mergeCell ref="AC147:AG147"/>
    <mergeCell ref="AH147:AI147"/>
    <mergeCell ref="AJ147:AN147"/>
    <mergeCell ref="AO147:AP147"/>
    <mergeCell ref="D148:H148"/>
    <mergeCell ref="I148:M148"/>
    <mergeCell ref="N148:R148"/>
    <mergeCell ref="S148:T148"/>
    <mergeCell ref="U148:Z148"/>
    <mergeCell ref="AA148:AB148"/>
    <mergeCell ref="AC146:AG146"/>
    <mergeCell ref="AH146:AI146"/>
    <mergeCell ref="AJ146:AN146"/>
    <mergeCell ref="AO146:AP146"/>
    <mergeCell ref="D147:H147"/>
    <mergeCell ref="I147:M147"/>
    <mergeCell ref="N147:R147"/>
    <mergeCell ref="S147:T147"/>
    <mergeCell ref="U147:Z147"/>
    <mergeCell ref="AA147:AB147"/>
    <mergeCell ref="D145:H146"/>
    <mergeCell ref="I145:M146"/>
    <mergeCell ref="N145:T145"/>
    <mergeCell ref="U145:AB145"/>
    <mergeCell ref="AC145:AI145"/>
    <mergeCell ref="AJ145:AP145"/>
    <mergeCell ref="N146:R146"/>
    <mergeCell ref="S146:T146"/>
    <mergeCell ref="U146:Z146"/>
    <mergeCell ref="AA146:AB146"/>
    <mergeCell ref="AB141:AD141"/>
    <mergeCell ref="AE141:AG141"/>
    <mergeCell ref="AH141:AJ141"/>
    <mergeCell ref="AK141:AO141"/>
    <mergeCell ref="AQ141:AU141"/>
    <mergeCell ref="L142:N142"/>
    <mergeCell ref="P142:R142"/>
    <mergeCell ref="AL142:AO142"/>
    <mergeCell ref="AQ142:AU142"/>
    <mergeCell ref="D141:L141"/>
    <mergeCell ref="M141:O141"/>
    <mergeCell ref="P141:R141"/>
    <mergeCell ref="S141:U141"/>
    <mergeCell ref="V141:X141"/>
    <mergeCell ref="Y141:AA141"/>
    <mergeCell ref="V140:X140"/>
    <mergeCell ref="Y140:AA140"/>
    <mergeCell ref="AB140:AD140"/>
    <mergeCell ref="AE140:AG140"/>
    <mergeCell ref="AH140:AJ140"/>
    <mergeCell ref="AK140:AO140"/>
    <mergeCell ref="AB139:AD139"/>
    <mergeCell ref="AE139:AG139"/>
    <mergeCell ref="AH139:AJ139"/>
    <mergeCell ref="AK139:AO139"/>
    <mergeCell ref="D140:F140"/>
    <mergeCell ref="G140:I140"/>
    <mergeCell ref="J140:L140"/>
    <mergeCell ref="M140:O140"/>
    <mergeCell ref="P140:R140"/>
    <mergeCell ref="S140:U140"/>
    <mergeCell ref="AE138:AG138"/>
    <mergeCell ref="AH138:AJ138"/>
    <mergeCell ref="AK138:AO138"/>
    <mergeCell ref="D139:F139"/>
    <mergeCell ref="G139:I139"/>
    <mergeCell ref="J139:L139"/>
    <mergeCell ref="M139:O139"/>
    <mergeCell ref="P139:R139"/>
    <mergeCell ref="S139:U139"/>
    <mergeCell ref="Y139:AA139"/>
    <mergeCell ref="AK137:AO137"/>
    <mergeCell ref="D138:F138"/>
    <mergeCell ref="G138:I138"/>
    <mergeCell ref="J138:L138"/>
    <mergeCell ref="M138:O138"/>
    <mergeCell ref="P138:R138"/>
    <mergeCell ref="S138:U138"/>
    <mergeCell ref="V138:X138"/>
    <mergeCell ref="Y138:AA138"/>
    <mergeCell ref="AB138:AD138"/>
    <mergeCell ref="S137:U137"/>
    <mergeCell ref="V137:X137"/>
    <mergeCell ref="Y137:AA137"/>
    <mergeCell ref="AB137:AD137"/>
    <mergeCell ref="AE137:AG137"/>
    <mergeCell ref="AH137:AJ137"/>
    <mergeCell ref="Y136:AA136"/>
    <mergeCell ref="AB136:AD136"/>
    <mergeCell ref="AE136:AG136"/>
    <mergeCell ref="AH136:AJ136"/>
    <mergeCell ref="AK136:AO136"/>
    <mergeCell ref="D137:F137"/>
    <mergeCell ref="G137:I137"/>
    <mergeCell ref="J137:L137"/>
    <mergeCell ref="M137:O137"/>
    <mergeCell ref="P137:R137"/>
    <mergeCell ref="AB135:AD135"/>
    <mergeCell ref="AE135:AG135"/>
    <mergeCell ref="AH135:AJ135"/>
    <mergeCell ref="D136:F136"/>
    <mergeCell ref="G136:I136"/>
    <mergeCell ref="J136:L136"/>
    <mergeCell ref="M136:O136"/>
    <mergeCell ref="P136:R136"/>
    <mergeCell ref="S136:U136"/>
    <mergeCell ref="V136:X136"/>
    <mergeCell ref="J135:L135"/>
    <mergeCell ref="M135:O135"/>
    <mergeCell ref="P135:R135"/>
    <mergeCell ref="S135:U135"/>
    <mergeCell ref="V135:X135"/>
    <mergeCell ref="Y135:AA135"/>
    <mergeCell ref="AI120:AM120"/>
    <mergeCell ref="AN120:AO120"/>
    <mergeCell ref="D127:AO128"/>
    <mergeCell ref="D133:AO133"/>
    <mergeCell ref="D134:F135"/>
    <mergeCell ref="G134:L134"/>
    <mergeCell ref="M134:X134"/>
    <mergeCell ref="Y134:AJ134"/>
    <mergeCell ref="AK134:AO135"/>
    <mergeCell ref="G135:I135"/>
    <mergeCell ref="AI119:AM119"/>
    <mergeCell ref="AN119:AO119"/>
    <mergeCell ref="C120:G120"/>
    <mergeCell ref="H120:L120"/>
    <mergeCell ref="M120:Q120"/>
    <mergeCell ref="R120:S120"/>
    <mergeCell ref="T120:Y120"/>
    <mergeCell ref="Z120:AA120"/>
    <mergeCell ref="AB120:AF120"/>
    <mergeCell ref="AG120:AH120"/>
    <mergeCell ref="AI118:AM118"/>
    <mergeCell ref="AN118:AO118"/>
    <mergeCell ref="C119:G119"/>
    <mergeCell ref="H119:L119"/>
    <mergeCell ref="M119:Q119"/>
    <mergeCell ref="R119:S119"/>
    <mergeCell ref="T119:Y119"/>
    <mergeCell ref="Z119:AA119"/>
    <mergeCell ref="AB119:AF119"/>
    <mergeCell ref="AG119:AH119"/>
    <mergeCell ref="AI117:AM117"/>
    <mergeCell ref="AN117:AO117"/>
    <mergeCell ref="C118:G118"/>
    <mergeCell ref="H118:L118"/>
    <mergeCell ref="M118:Q118"/>
    <mergeCell ref="R118:S118"/>
    <mergeCell ref="T118:Y118"/>
    <mergeCell ref="Z118:AA118"/>
    <mergeCell ref="AB118:AF118"/>
    <mergeCell ref="AG118:AH118"/>
    <mergeCell ref="M117:Q117"/>
    <mergeCell ref="R117:S117"/>
    <mergeCell ref="T117:Y117"/>
    <mergeCell ref="Z117:AA117"/>
    <mergeCell ref="AB117:AF117"/>
    <mergeCell ref="AG117:AH117"/>
    <mergeCell ref="AB112:AF112"/>
    <mergeCell ref="AG112:AH112"/>
    <mergeCell ref="AI112:AM112"/>
    <mergeCell ref="AN112:AO112"/>
    <mergeCell ref="C116:G117"/>
    <mergeCell ref="H116:L117"/>
    <mergeCell ref="M116:S116"/>
    <mergeCell ref="T116:AA116"/>
    <mergeCell ref="AB116:AH116"/>
    <mergeCell ref="AI116:AO116"/>
    <mergeCell ref="AB111:AF111"/>
    <mergeCell ref="AG111:AH111"/>
    <mergeCell ref="AI111:AM111"/>
    <mergeCell ref="AN111:AO111"/>
    <mergeCell ref="C112:G112"/>
    <mergeCell ref="H112:L112"/>
    <mergeCell ref="M112:Q112"/>
    <mergeCell ref="R112:S112"/>
    <mergeCell ref="T112:Y112"/>
    <mergeCell ref="Z112:AA112"/>
    <mergeCell ref="AB110:AF110"/>
    <mergeCell ref="AG110:AH110"/>
    <mergeCell ref="AI110:AM110"/>
    <mergeCell ref="AN110:AO110"/>
    <mergeCell ref="C111:G111"/>
    <mergeCell ref="H111:L111"/>
    <mergeCell ref="M111:Q111"/>
    <mergeCell ref="R111:S111"/>
    <mergeCell ref="T111:Y111"/>
    <mergeCell ref="Z111:AA111"/>
    <mergeCell ref="AB109:AF109"/>
    <mergeCell ref="AG109:AH109"/>
    <mergeCell ref="AI109:AM109"/>
    <mergeCell ref="AN109:AO109"/>
    <mergeCell ref="C110:G110"/>
    <mergeCell ref="H110:L110"/>
    <mergeCell ref="M110:Q110"/>
    <mergeCell ref="R110:S110"/>
    <mergeCell ref="T110:Y110"/>
    <mergeCell ref="Z110:AA110"/>
    <mergeCell ref="C108:G109"/>
    <mergeCell ref="H108:L109"/>
    <mergeCell ref="M108:S108"/>
    <mergeCell ref="T108:AA108"/>
    <mergeCell ref="AB108:AH108"/>
    <mergeCell ref="AI108:AO108"/>
    <mergeCell ref="M109:Q109"/>
    <mergeCell ref="R109:S109"/>
    <mergeCell ref="T109:Y109"/>
    <mergeCell ref="Z109:AA109"/>
    <mergeCell ref="C101:F101"/>
    <mergeCell ref="G101:W101"/>
    <mergeCell ref="X101:Y101"/>
    <mergeCell ref="Z101:AB101"/>
    <mergeCell ref="C102:F102"/>
    <mergeCell ref="G102:W102"/>
    <mergeCell ref="X102:Y102"/>
    <mergeCell ref="Z102:AB102"/>
    <mergeCell ref="C99:F99"/>
    <mergeCell ref="G99:W99"/>
    <mergeCell ref="X99:Y99"/>
    <mergeCell ref="Z99:AB99"/>
    <mergeCell ref="C100:F100"/>
    <mergeCell ref="G100:W100"/>
    <mergeCell ref="X100:Y100"/>
    <mergeCell ref="Z100:AB100"/>
    <mergeCell ref="C97:F97"/>
    <mergeCell ref="G97:W97"/>
    <mergeCell ref="X97:Y97"/>
    <mergeCell ref="Z97:AB97"/>
    <mergeCell ref="C98:F98"/>
    <mergeCell ref="G98:W98"/>
    <mergeCell ref="X98:Y98"/>
    <mergeCell ref="Z98:AB98"/>
    <mergeCell ref="C95:F95"/>
    <mergeCell ref="G95:W95"/>
    <mergeCell ref="X95:Y95"/>
    <mergeCell ref="Z95:AB95"/>
    <mergeCell ref="C96:F96"/>
    <mergeCell ref="G96:W96"/>
    <mergeCell ref="X96:Y96"/>
    <mergeCell ref="Z96:AB96"/>
    <mergeCell ref="C93:F93"/>
    <mergeCell ref="G93:W93"/>
    <mergeCell ref="X93:Y93"/>
    <mergeCell ref="Z93:AB93"/>
    <mergeCell ref="C94:F94"/>
    <mergeCell ref="G94:W94"/>
    <mergeCell ref="X94:Y94"/>
    <mergeCell ref="Z94:AB94"/>
    <mergeCell ref="C91:F91"/>
    <mergeCell ref="G91:W91"/>
    <mergeCell ref="X91:Y91"/>
    <mergeCell ref="Z91:AB91"/>
    <mergeCell ref="C92:F92"/>
    <mergeCell ref="G92:W92"/>
    <mergeCell ref="X92:Y92"/>
    <mergeCell ref="Z92:AB92"/>
    <mergeCell ref="C89:F89"/>
    <mergeCell ref="G89:W89"/>
    <mergeCell ref="X89:Y89"/>
    <mergeCell ref="Z89:AB89"/>
    <mergeCell ref="C90:F90"/>
    <mergeCell ref="G90:W90"/>
    <mergeCell ref="X90:Y90"/>
    <mergeCell ref="Z90:AB90"/>
    <mergeCell ref="C87:F87"/>
    <mergeCell ref="G87:W87"/>
    <mergeCell ref="X87:Y87"/>
    <mergeCell ref="Z87:AB87"/>
    <mergeCell ref="C88:F88"/>
    <mergeCell ref="G88:W88"/>
    <mergeCell ref="X88:Y88"/>
    <mergeCell ref="Z88:AB88"/>
    <mergeCell ref="C85:F85"/>
    <mergeCell ref="G85:W85"/>
    <mergeCell ref="X85:Y85"/>
    <mergeCell ref="Z85:AB85"/>
    <mergeCell ref="C86:F86"/>
    <mergeCell ref="G86:W86"/>
    <mergeCell ref="X86:Y86"/>
    <mergeCell ref="Z86:AB86"/>
    <mergeCell ref="C83:F83"/>
    <mergeCell ref="G83:W83"/>
    <mergeCell ref="X83:Y83"/>
    <mergeCell ref="Z83:AB83"/>
    <mergeCell ref="C84:F84"/>
    <mergeCell ref="G84:W84"/>
    <mergeCell ref="X84:Y84"/>
    <mergeCell ref="Z84:AB84"/>
    <mergeCell ref="C81:F81"/>
    <mergeCell ref="G81:W81"/>
    <mergeCell ref="X81:Y81"/>
    <mergeCell ref="Z81:AB81"/>
    <mergeCell ref="C82:F82"/>
    <mergeCell ref="G82:W82"/>
    <mergeCell ref="X82:Y82"/>
    <mergeCell ref="Z82:AB82"/>
    <mergeCell ref="C79:F79"/>
    <mergeCell ref="G79:W79"/>
    <mergeCell ref="X79:Y79"/>
    <mergeCell ref="Z79:AB79"/>
    <mergeCell ref="C80:F80"/>
    <mergeCell ref="G80:W80"/>
    <mergeCell ref="X80:Y80"/>
    <mergeCell ref="Z80:AB80"/>
    <mergeCell ref="C77:F77"/>
    <mergeCell ref="G77:W77"/>
    <mergeCell ref="X77:Y77"/>
    <mergeCell ref="Z77:AB77"/>
    <mergeCell ref="C78:F78"/>
    <mergeCell ref="G78:W78"/>
    <mergeCell ref="X78:Y78"/>
    <mergeCell ref="Z78:AB78"/>
    <mergeCell ref="C75:F75"/>
    <mergeCell ref="G75:W75"/>
    <mergeCell ref="X75:Y75"/>
    <mergeCell ref="Z75:AB75"/>
    <mergeCell ref="C76:F76"/>
    <mergeCell ref="G76:W76"/>
    <mergeCell ref="X76:Y76"/>
    <mergeCell ref="Z76:AB76"/>
    <mergeCell ref="C73:F73"/>
    <mergeCell ref="G73:W73"/>
    <mergeCell ref="X73:Y73"/>
    <mergeCell ref="Z73:AB73"/>
    <mergeCell ref="C74:F74"/>
    <mergeCell ref="G74:W74"/>
    <mergeCell ref="X74:Y74"/>
    <mergeCell ref="Z74:AB74"/>
    <mergeCell ref="C71:F71"/>
    <mergeCell ref="G71:W71"/>
    <mergeCell ref="X71:Y71"/>
    <mergeCell ref="Z71:AB71"/>
    <mergeCell ref="C72:F72"/>
    <mergeCell ref="G72:W72"/>
    <mergeCell ref="X72:Y72"/>
    <mergeCell ref="Z72:AB72"/>
    <mergeCell ref="C69:F69"/>
    <mergeCell ref="G69:W69"/>
    <mergeCell ref="X69:Y69"/>
    <mergeCell ref="Z69:AB69"/>
    <mergeCell ref="C70:F70"/>
    <mergeCell ref="G70:W70"/>
    <mergeCell ref="X70:Y70"/>
    <mergeCell ref="Z70:AB70"/>
    <mergeCell ref="C67:F67"/>
    <mergeCell ref="G67:W67"/>
    <mergeCell ref="X67:Y67"/>
    <mergeCell ref="Z67:AB67"/>
    <mergeCell ref="C68:F68"/>
    <mergeCell ref="G68:W68"/>
    <mergeCell ref="X68:Y68"/>
    <mergeCell ref="Z68:AB68"/>
    <mergeCell ref="C65:F65"/>
    <mergeCell ref="G65:W65"/>
    <mergeCell ref="X65:Y65"/>
    <mergeCell ref="Z65:AB65"/>
    <mergeCell ref="C66:F66"/>
    <mergeCell ref="G66:W66"/>
    <mergeCell ref="X66:Y66"/>
    <mergeCell ref="Z66:AB66"/>
    <mergeCell ref="C63:F63"/>
    <mergeCell ref="G63:W63"/>
    <mergeCell ref="X63:Y63"/>
    <mergeCell ref="Z63:AB63"/>
    <mergeCell ref="C64:F64"/>
    <mergeCell ref="G64:W64"/>
    <mergeCell ref="X64:Y64"/>
    <mergeCell ref="Z64:AB64"/>
    <mergeCell ref="C61:F61"/>
    <mergeCell ref="G61:W61"/>
    <mergeCell ref="X61:Y61"/>
    <mergeCell ref="Z61:AB61"/>
    <mergeCell ref="C62:F62"/>
    <mergeCell ref="G62:W62"/>
    <mergeCell ref="X62:Y62"/>
    <mergeCell ref="Z62:AB62"/>
    <mergeCell ref="C59:F59"/>
    <mergeCell ref="G59:W59"/>
    <mergeCell ref="X59:Y59"/>
    <mergeCell ref="Z59:AB59"/>
    <mergeCell ref="C60:F60"/>
    <mergeCell ref="G60:W60"/>
    <mergeCell ref="X60:Y60"/>
    <mergeCell ref="Z60:AB60"/>
    <mergeCell ref="C57:F57"/>
    <mergeCell ref="G57:W57"/>
    <mergeCell ref="X57:Y57"/>
    <mergeCell ref="Z57:AB57"/>
    <mergeCell ref="C58:F58"/>
    <mergeCell ref="G58:W58"/>
    <mergeCell ref="X58:Y58"/>
    <mergeCell ref="Z58:AB58"/>
    <mergeCell ref="C55:F55"/>
    <mergeCell ref="G55:W55"/>
    <mergeCell ref="X55:Y55"/>
    <mergeCell ref="Z55:AB55"/>
    <mergeCell ref="C56:F56"/>
    <mergeCell ref="G56:W56"/>
    <mergeCell ref="X56:Y56"/>
    <mergeCell ref="Z56:AB56"/>
    <mergeCell ref="H48:V48"/>
    <mergeCell ref="W48:Z48"/>
    <mergeCell ref="H49:V49"/>
    <mergeCell ref="W49:Z49"/>
    <mergeCell ref="C54:F54"/>
    <mergeCell ref="G54:W54"/>
    <mergeCell ref="X54:Y54"/>
    <mergeCell ref="Z54:AB54"/>
    <mergeCell ref="F44:M44"/>
    <mergeCell ref="N44:U44"/>
    <mergeCell ref="V44:AC44"/>
    <mergeCell ref="AD44:AK44"/>
    <mergeCell ref="H47:V47"/>
    <mergeCell ref="W47:Z47"/>
    <mergeCell ref="N32:X32"/>
    <mergeCell ref="W34:AE34"/>
    <mergeCell ref="W35:AE35"/>
    <mergeCell ref="W38:AE38"/>
    <mergeCell ref="W39:AE39"/>
    <mergeCell ref="F43:M43"/>
    <mergeCell ref="N43:U43"/>
    <mergeCell ref="V43:AC43"/>
    <mergeCell ref="AD43:AK43"/>
    <mergeCell ref="N25:AO25"/>
    <mergeCell ref="N26:AO26"/>
    <mergeCell ref="N27:AA27"/>
    <mergeCell ref="N28:AO28"/>
    <mergeCell ref="N29:AM29"/>
    <mergeCell ref="N30:AM30"/>
    <mergeCell ref="C13:L13"/>
    <mergeCell ref="N13:AO13"/>
    <mergeCell ref="M18:X18"/>
    <mergeCell ref="AD18:AO18"/>
    <mergeCell ref="M20:X20"/>
    <mergeCell ref="M22:AO22"/>
    <mergeCell ref="C9:L9"/>
    <mergeCell ref="N9:AO9"/>
    <mergeCell ref="C10:L10"/>
    <mergeCell ref="N10:AO10"/>
    <mergeCell ref="C11:L11"/>
    <mergeCell ref="N11:AO11"/>
    <mergeCell ref="B2:AP2"/>
    <mergeCell ref="N3:AA3"/>
    <mergeCell ref="AE3:AF3"/>
    <mergeCell ref="B4:AO4"/>
    <mergeCell ref="C7:L8"/>
    <mergeCell ref="N7:AO8"/>
  </mergeCells>
  <pageMargins left="0.70866141732283472" right="0.70866141732283472" top="0.74803149606299213" bottom="0.74803149606299213" header="0.31496062992125984" footer="0.31496062992125984"/>
  <pageSetup paperSize="9" scale="49" fitToWidth="0" fitToHeight="0" orientation="portrait" r:id="rId1"/>
  <rowBreaks count="8" manualBreakCount="8">
    <brk id="90" max="40" man="1"/>
    <brk id="163" max="40" man="1"/>
    <brk id="248" max="40" man="1"/>
    <brk id="337" max="40" man="1"/>
    <brk id="429" max="40" man="1"/>
    <brk id="519" max="40" man="1"/>
    <brk id="613" max="40" man="1"/>
    <brk id="705" max="40" man="1"/>
  </rowBreaks>
  <colBreaks count="1" manualBreakCount="1">
    <brk id="4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B1172-5364-48F4-BE9E-473D8FE57523}">
  <sheetPr>
    <tabColor theme="5" tint="0.39997558519241921"/>
  </sheetPr>
  <dimension ref="B1:S20"/>
  <sheetViews>
    <sheetView view="pageBreakPreview" zoomScale="89" zoomScaleNormal="100" zoomScaleSheetLayoutView="89" workbookViewId="0">
      <selection activeCell="G12" sqref="G12"/>
    </sheetView>
  </sheetViews>
  <sheetFormatPr baseColWidth="10" defaultRowHeight="12.75" x14ac:dyDescent="0.25"/>
  <cols>
    <col min="1" max="2" width="11.42578125" style="218"/>
    <col min="3" max="3" width="33.7109375" style="218" customWidth="1"/>
    <col min="4" max="4" width="15" style="218" customWidth="1"/>
    <col min="5" max="5" width="13.140625" style="218" customWidth="1"/>
    <col min="6" max="6" width="13.85546875" style="218" customWidth="1"/>
    <col min="7" max="7" width="14" style="218" customWidth="1"/>
    <col min="8" max="14" width="11.42578125" style="218"/>
    <col min="15" max="15" width="10.7109375" style="218" customWidth="1"/>
    <col min="16" max="19" width="11.42578125" style="218" hidden="1" customWidth="1"/>
    <col min="20" max="258" width="11.42578125" style="218"/>
    <col min="259" max="259" width="33.7109375" style="218" customWidth="1"/>
    <col min="260" max="260" width="15" style="218" customWidth="1"/>
    <col min="261" max="261" width="13.140625" style="218" customWidth="1"/>
    <col min="262" max="262" width="13.85546875" style="218" customWidth="1"/>
    <col min="263" max="263" width="14" style="218" customWidth="1"/>
    <col min="264" max="514" width="11.42578125" style="218"/>
    <col min="515" max="515" width="33.7109375" style="218" customWidth="1"/>
    <col min="516" max="516" width="15" style="218" customWidth="1"/>
    <col min="517" max="517" width="13.140625" style="218" customWidth="1"/>
    <col min="518" max="518" width="13.85546875" style="218" customWidth="1"/>
    <col min="519" max="519" width="14" style="218" customWidth="1"/>
    <col min="520" max="770" width="11.42578125" style="218"/>
    <col min="771" max="771" width="33.7109375" style="218" customWidth="1"/>
    <col min="772" max="772" width="15" style="218" customWidth="1"/>
    <col min="773" max="773" width="13.140625" style="218" customWidth="1"/>
    <col min="774" max="774" width="13.85546875" style="218" customWidth="1"/>
    <col min="775" max="775" width="14" style="218" customWidth="1"/>
    <col min="776" max="1026" width="11.42578125" style="218"/>
    <col min="1027" max="1027" width="33.7109375" style="218" customWidth="1"/>
    <col min="1028" max="1028" width="15" style="218" customWidth="1"/>
    <col min="1029" max="1029" width="13.140625" style="218" customWidth="1"/>
    <col min="1030" max="1030" width="13.85546875" style="218" customWidth="1"/>
    <col min="1031" max="1031" width="14" style="218" customWidth="1"/>
    <col min="1032" max="1282" width="11.42578125" style="218"/>
    <col min="1283" max="1283" width="33.7109375" style="218" customWidth="1"/>
    <col min="1284" max="1284" width="15" style="218" customWidth="1"/>
    <col min="1285" max="1285" width="13.140625" style="218" customWidth="1"/>
    <col min="1286" max="1286" width="13.85546875" style="218" customWidth="1"/>
    <col min="1287" max="1287" width="14" style="218" customWidth="1"/>
    <col min="1288" max="1538" width="11.42578125" style="218"/>
    <col min="1539" max="1539" width="33.7109375" style="218" customWidth="1"/>
    <col min="1540" max="1540" width="15" style="218" customWidth="1"/>
    <col min="1541" max="1541" width="13.140625" style="218" customWidth="1"/>
    <col min="1542" max="1542" width="13.85546875" style="218" customWidth="1"/>
    <col min="1543" max="1543" width="14" style="218" customWidth="1"/>
    <col min="1544" max="1794" width="11.42578125" style="218"/>
    <col min="1795" max="1795" width="33.7109375" style="218" customWidth="1"/>
    <col min="1796" max="1796" width="15" style="218" customWidth="1"/>
    <col min="1797" max="1797" width="13.140625" style="218" customWidth="1"/>
    <col min="1798" max="1798" width="13.85546875" style="218" customWidth="1"/>
    <col min="1799" max="1799" width="14" style="218" customWidth="1"/>
    <col min="1800" max="2050" width="11.42578125" style="218"/>
    <col min="2051" max="2051" width="33.7109375" style="218" customWidth="1"/>
    <col min="2052" max="2052" width="15" style="218" customWidth="1"/>
    <col min="2053" max="2053" width="13.140625" style="218" customWidth="1"/>
    <col min="2054" max="2054" width="13.85546875" style="218" customWidth="1"/>
    <col min="2055" max="2055" width="14" style="218" customWidth="1"/>
    <col min="2056" max="2306" width="11.42578125" style="218"/>
    <col min="2307" max="2307" width="33.7109375" style="218" customWidth="1"/>
    <col min="2308" max="2308" width="15" style="218" customWidth="1"/>
    <col min="2309" max="2309" width="13.140625" style="218" customWidth="1"/>
    <col min="2310" max="2310" width="13.85546875" style="218" customWidth="1"/>
    <col min="2311" max="2311" width="14" style="218" customWidth="1"/>
    <col min="2312" max="2562" width="11.42578125" style="218"/>
    <col min="2563" max="2563" width="33.7109375" style="218" customWidth="1"/>
    <col min="2564" max="2564" width="15" style="218" customWidth="1"/>
    <col min="2565" max="2565" width="13.140625" style="218" customWidth="1"/>
    <col min="2566" max="2566" width="13.85546875" style="218" customWidth="1"/>
    <col min="2567" max="2567" width="14" style="218" customWidth="1"/>
    <col min="2568" max="2818" width="11.42578125" style="218"/>
    <col min="2819" max="2819" width="33.7109375" style="218" customWidth="1"/>
    <col min="2820" max="2820" width="15" style="218" customWidth="1"/>
    <col min="2821" max="2821" width="13.140625" style="218" customWidth="1"/>
    <col min="2822" max="2822" width="13.85546875" style="218" customWidth="1"/>
    <col min="2823" max="2823" width="14" style="218" customWidth="1"/>
    <col min="2824" max="3074" width="11.42578125" style="218"/>
    <col min="3075" max="3075" width="33.7109375" style="218" customWidth="1"/>
    <col min="3076" max="3076" width="15" style="218" customWidth="1"/>
    <col min="3077" max="3077" width="13.140625" style="218" customWidth="1"/>
    <col min="3078" max="3078" width="13.85546875" style="218" customWidth="1"/>
    <col min="3079" max="3079" width="14" style="218" customWidth="1"/>
    <col min="3080" max="3330" width="11.42578125" style="218"/>
    <col min="3331" max="3331" width="33.7109375" style="218" customWidth="1"/>
    <col min="3332" max="3332" width="15" style="218" customWidth="1"/>
    <col min="3333" max="3333" width="13.140625" style="218" customWidth="1"/>
    <col min="3334" max="3334" width="13.85546875" style="218" customWidth="1"/>
    <col min="3335" max="3335" width="14" style="218" customWidth="1"/>
    <col min="3336" max="3586" width="11.42578125" style="218"/>
    <col min="3587" max="3587" width="33.7109375" style="218" customWidth="1"/>
    <col min="3588" max="3588" width="15" style="218" customWidth="1"/>
    <col min="3589" max="3589" width="13.140625" style="218" customWidth="1"/>
    <col min="3590" max="3590" width="13.85546875" style="218" customWidth="1"/>
    <col min="3591" max="3591" width="14" style="218" customWidth="1"/>
    <col min="3592" max="3842" width="11.42578125" style="218"/>
    <col min="3843" max="3843" width="33.7109375" style="218" customWidth="1"/>
    <col min="3844" max="3844" width="15" style="218" customWidth="1"/>
    <col min="3845" max="3845" width="13.140625" style="218" customWidth="1"/>
    <col min="3846" max="3846" width="13.85546875" style="218" customWidth="1"/>
    <col min="3847" max="3847" width="14" style="218" customWidth="1"/>
    <col min="3848" max="4098" width="11.42578125" style="218"/>
    <col min="4099" max="4099" width="33.7109375" style="218" customWidth="1"/>
    <col min="4100" max="4100" width="15" style="218" customWidth="1"/>
    <col min="4101" max="4101" width="13.140625" style="218" customWidth="1"/>
    <col min="4102" max="4102" width="13.85546875" style="218" customWidth="1"/>
    <col min="4103" max="4103" width="14" style="218" customWidth="1"/>
    <col min="4104" max="4354" width="11.42578125" style="218"/>
    <col min="4355" max="4355" width="33.7109375" style="218" customWidth="1"/>
    <col min="4356" max="4356" width="15" style="218" customWidth="1"/>
    <col min="4357" max="4357" width="13.140625" style="218" customWidth="1"/>
    <col min="4358" max="4358" width="13.85546875" style="218" customWidth="1"/>
    <col min="4359" max="4359" width="14" style="218" customWidth="1"/>
    <col min="4360" max="4610" width="11.42578125" style="218"/>
    <col min="4611" max="4611" width="33.7109375" style="218" customWidth="1"/>
    <col min="4612" max="4612" width="15" style="218" customWidth="1"/>
    <col min="4613" max="4613" width="13.140625" style="218" customWidth="1"/>
    <col min="4614" max="4614" width="13.85546875" style="218" customWidth="1"/>
    <col min="4615" max="4615" width="14" style="218" customWidth="1"/>
    <col min="4616" max="4866" width="11.42578125" style="218"/>
    <col min="4867" max="4867" width="33.7109375" style="218" customWidth="1"/>
    <col min="4868" max="4868" width="15" style="218" customWidth="1"/>
    <col min="4869" max="4869" width="13.140625" style="218" customWidth="1"/>
    <col min="4870" max="4870" width="13.85546875" style="218" customWidth="1"/>
    <col min="4871" max="4871" width="14" style="218" customWidth="1"/>
    <col min="4872" max="5122" width="11.42578125" style="218"/>
    <col min="5123" max="5123" width="33.7109375" style="218" customWidth="1"/>
    <col min="5124" max="5124" width="15" style="218" customWidth="1"/>
    <col min="5125" max="5125" width="13.140625" style="218" customWidth="1"/>
    <col min="5126" max="5126" width="13.85546875" style="218" customWidth="1"/>
    <col min="5127" max="5127" width="14" style="218" customWidth="1"/>
    <col min="5128" max="5378" width="11.42578125" style="218"/>
    <col min="5379" max="5379" width="33.7109375" style="218" customWidth="1"/>
    <col min="5380" max="5380" width="15" style="218" customWidth="1"/>
    <col min="5381" max="5381" width="13.140625" style="218" customWidth="1"/>
    <col min="5382" max="5382" width="13.85546875" style="218" customWidth="1"/>
    <col min="5383" max="5383" width="14" style="218" customWidth="1"/>
    <col min="5384" max="5634" width="11.42578125" style="218"/>
    <col min="5635" max="5635" width="33.7109375" style="218" customWidth="1"/>
    <col min="5636" max="5636" width="15" style="218" customWidth="1"/>
    <col min="5637" max="5637" width="13.140625" style="218" customWidth="1"/>
    <col min="5638" max="5638" width="13.85546875" style="218" customWidth="1"/>
    <col min="5639" max="5639" width="14" style="218" customWidth="1"/>
    <col min="5640" max="5890" width="11.42578125" style="218"/>
    <col min="5891" max="5891" width="33.7109375" style="218" customWidth="1"/>
    <col min="5892" max="5892" width="15" style="218" customWidth="1"/>
    <col min="5893" max="5893" width="13.140625" style="218" customWidth="1"/>
    <col min="5894" max="5894" width="13.85546875" style="218" customWidth="1"/>
    <col min="5895" max="5895" width="14" style="218" customWidth="1"/>
    <col min="5896" max="6146" width="11.42578125" style="218"/>
    <col min="6147" max="6147" width="33.7109375" style="218" customWidth="1"/>
    <col min="6148" max="6148" width="15" style="218" customWidth="1"/>
    <col min="6149" max="6149" width="13.140625" style="218" customWidth="1"/>
    <col min="6150" max="6150" width="13.85546875" style="218" customWidth="1"/>
    <col min="6151" max="6151" width="14" style="218" customWidth="1"/>
    <col min="6152" max="6402" width="11.42578125" style="218"/>
    <col min="6403" max="6403" width="33.7109375" style="218" customWidth="1"/>
    <col min="6404" max="6404" width="15" style="218" customWidth="1"/>
    <col min="6405" max="6405" width="13.140625" style="218" customWidth="1"/>
    <col min="6406" max="6406" width="13.85546875" style="218" customWidth="1"/>
    <col min="6407" max="6407" width="14" style="218" customWidth="1"/>
    <col min="6408" max="6658" width="11.42578125" style="218"/>
    <col min="6659" max="6659" width="33.7109375" style="218" customWidth="1"/>
    <col min="6660" max="6660" width="15" style="218" customWidth="1"/>
    <col min="6661" max="6661" width="13.140625" style="218" customWidth="1"/>
    <col min="6662" max="6662" width="13.85546875" style="218" customWidth="1"/>
    <col min="6663" max="6663" width="14" style="218" customWidth="1"/>
    <col min="6664" max="6914" width="11.42578125" style="218"/>
    <col min="6915" max="6915" width="33.7109375" style="218" customWidth="1"/>
    <col min="6916" max="6916" width="15" style="218" customWidth="1"/>
    <col min="6917" max="6917" width="13.140625" style="218" customWidth="1"/>
    <col min="6918" max="6918" width="13.85546875" style="218" customWidth="1"/>
    <col min="6919" max="6919" width="14" style="218" customWidth="1"/>
    <col min="6920" max="7170" width="11.42578125" style="218"/>
    <col min="7171" max="7171" width="33.7109375" style="218" customWidth="1"/>
    <col min="7172" max="7172" width="15" style="218" customWidth="1"/>
    <col min="7173" max="7173" width="13.140625" style="218" customWidth="1"/>
    <col min="7174" max="7174" width="13.85546875" style="218" customWidth="1"/>
    <col min="7175" max="7175" width="14" style="218" customWidth="1"/>
    <col min="7176" max="7426" width="11.42578125" style="218"/>
    <col min="7427" max="7427" width="33.7109375" style="218" customWidth="1"/>
    <col min="7428" max="7428" width="15" style="218" customWidth="1"/>
    <col min="7429" max="7429" width="13.140625" style="218" customWidth="1"/>
    <col min="7430" max="7430" width="13.85546875" style="218" customWidth="1"/>
    <col min="7431" max="7431" width="14" style="218" customWidth="1"/>
    <col min="7432" max="7682" width="11.42578125" style="218"/>
    <col min="7683" max="7683" width="33.7109375" style="218" customWidth="1"/>
    <col min="7684" max="7684" width="15" style="218" customWidth="1"/>
    <col min="7685" max="7685" width="13.140625" style="218" customWidth="1"/>
    <col min="7686" max="7686" width="13.85546875" style="218" customWidth="1"/>
    <col min="7687" max="7687" width="14" style="218" customWidth="1"/>
    <col min="7688" max="7938" width="11.42578125" style="218"/>
    <col min="7939" max="7939" width="33.7109375" style="218" customWidth="1"/>
    <col min="7940" max="7940" width="15" style="218" customWidth="1"/>
    <col min="7941" max="7941" width="13.140625" style="218" customWidth="1"/>
    <col min="7942" max="7942" width="13.85546875" style="218" customWidth="1"/>
    <col min="7943" max="7943" width="14" style="218" customWidth="1"/>
    <col min="7944" max="8194" width="11.42578125" style="218"/>
    <col min="8195" max="8195" width="33.7109375" style="218" customWidth="1"/>
    <col min="8196" max="8196" width="15" style="218" customWidth="1"/>
    <col min="8197" max="8197" width="13.140625" style="218" customWidth="1"/>
    <col min="8198" max="8198" width="13.85546875" style="218" customWidth="1"/>
    <col min="8199" max="8199" width="14" style="218" customWidth="1"/>
    <col min="8200" max="8450" width="11.42578125" style="218"/>
    <col min="8451" max="8451" width="33.7109375" style="218" customWidth="1"/>
    <col min="8452" max="8452" width="15" style="218" customWidth="1"/>
    <col min="8453" max="8453" width="13.140625" style="218" customWidth="1"/>
    <col min="8454" max="8454" width="13.85546875" style="218" customWidth="1"/>
    <col min="8455" max="8455" width="14" style="218" customWidth="1"/>
    <col min="8456" max="8706" width="11.42578125" style="218"/>
    <col min="8707" max="8707" width="33.7109375" style="218" customWidth="1"/>
    <col min="8708" max="8708" width="15" style="218" customWidth="1"/>
    <col min="8709" max="8709" width="13.140625" style="218" customWidth="1"/>
    <col min="8710" max="8710" width="13.85546875" style="218" customWidth="1"/>
    <col min="8711" max="8711" width="14" style="218" customWidth="1"/>
    <col min="8712" max="8962" width="11.42578125" style="218"/>
    <col min="8963" max="8963" width="33.7109375" style="218" customWidth="1"/>
    <col min="8964" max="8964" width="15" style="218" customWidth="1"/>
    <col min="8965" max="8965" width="13.140625" style="218" customWidth="1"/>
    <col min="8966" max="8966" width="13.85546875" style="218" customWidth="1"/>
    <col min="8967" max="8967" width="14" style="218" customWidth="1"/>
    <col min="8968" max="9218" width="11.42578125" style="218"/>
    <col min="9219" max="9219" width="33.7109375" style="218" customWidth="1"/>
    <col min="9220" max="9220" width="15" style="218" customWidth="1"/>
    <col min="9221" max="9221" width="13.140625" style="218" customWidth="1"/>
    <col min="9222" max="9222" width="13.85546875" style="218" customWidth="1"/>
    <col min="9223" max="9223" width="14" style="218" customWidth="1"/>
    <col min="9224" max="9474" width="11.42578125" style="218"/>
    <col min="9475" max="9475" width="33.7109375" style="218" customWidth="1"/>
    <col min="9476" max="9476" width="15" style="218" customWidth="1"/>
    <col min="9477" max="9477" width="13.140625" style="218" customWidth="1"/>
    <col min="9478" max="9478" width="13.85546875" style="218" customWidth="1"/>
    <col min="9479" max="9479" width="14" style="218" customWidth="1"/>
    <col min="9480" max="9730" width="11.42578125" style="218"/>
    <col min="9731" max="9731" width="33.7109375" style="218" customWidth="1"/>
    <col min="9732" max="9732" width="15" style="218" customWidth="1"/>
    <col min="9733" max="9733" width="13.140625" style="218" customWidth="1"/>
    <col min="9734" max="9734" width="13.85546875" style="218" customWidth="1"/>
    <col min="9735" max="9735" width="14" style="218" customWidth="1"/>
    <col min="9736" max="9986" width="11.42578125" style="218"/>
    <col min="9987" max="9987" width="33.7109375" style="218" customWidth="1"/>
    <col min="9988" max="9988" width="15" style="218" customWidth="1"/>
    <col min="9989" max="9989" width="13.140625" style="218" customWidth="1"/>
    <col min="9990" max="9990" width="13.85546875" style="218" customWidth="1"/>
    <col min="9991" max="9991" width="14" style="218" customWidth="1"/>
    <col min="9992" max="10242" width="11.42578125" style="218"/>
    <col min="10243" max="10243" width="33.7109375" style="218" customWidth="1"/>
    <col min="10244" max="10244" width="15" style="218" customWidth="1"/>
    <col min="10245" max="10245" width="13.140625" style="218" customWidth="1"/>
    <col min="10246" max="10246" width="13.85546875" style="218" customWidth="1"/>
    <col min="10247" max="10247" width="14" style="218" customWidth="1"/>
    <col min="10248" max="10498" width="11.42578125" style="218"/>
    <col min="10499" max="10499" width="33.7109375" style="218" customWidth="1"/>
    <col min="10500" max="10500" width="15" style="218" customWidth="1"/>
    <col min="10501" max="10501" width="13.140625" style="218" customWidth="1"/>
    <col min="10502" max="10502" width="13.85546875" style="218" customWidth="1"/>
    <col min="10503" max="10503" width="14" style="218" customWidth="1"/>
    <col min="10504" max="10754" width="11.42578125" style="218"/>
    <col min="10755" max="10755" width="33.7109375" style="218" customWidth="1"/>
    <col min="10756" max="10756" width="15" style="218" customWidth="1"/>
    <col min="10757" max="10757" width="13.140625" style="218" customWidth="1"/>
    <col min="10758" max="10758" width="13.85546875" style="218" customWidth="1"/>
    <col min="10759" max="10759" width="14" style="218" customWidth="1"/>
    <col min="10760" max="11010" width="11.42578125" style="218"/>
    <col min="11011" max="11011" width="33.7109375" style="218" customWidth="1"/>
    <col min="11012" max="11012" width="15" style="218" customWidth="1"/>
    <col min="11013" max="11013" width="13.140625" style="218" customWidth="1"/>
    <col min="11014" max="11014" width="13.85546875" style="218" customWidth="1"/>
    <col min="11015" max="11015" width="14" style="218" customWidth="1"/>
    <col min="11016" max="11266" width="11.42578125" style="218"/>
    <col min="11267" max="11267" width="33.7109375" style="218" customWidth="1"/>
    <col min="11268" max="11268" width="15" style="218" customWidth="1"/>
    <col min="11269" max="11269" width="13.140625" style="218" customWidth="1"/>
    <col min="11270" max="11270" width="13.85546875" style="218" customWidth="1"/>
    <col min="11271" max="11271" width="14" style="218" customWidth="1"/>
    <col min="11272" max="11522" width="11.42578125" style="218"/>
    <col min="11523" max="11523" width="33.7109375" style="218" customWidth="1"/>
    <col min="11524" max="11524" width="15" style="218" customWidth="1"/>
    <col min="11525" max="11525" width="13.140625" style="218" customWidth="1"/>
    <col min="11526" max="11526" width="13.85546875" style="218" customWidth="1"/>
    <col min="11527" max="11527" width="14" style="218" customWidth="1"/>
    <col min="11528" max="11778" width="11.42578125" style="218"/>
    <col min="11779" max="11779" width="33.7109375" style="218" customWidth="1"/>
    <col min="11780" max="11780" width="15" style="218" customWidth="1"/>
    <col min="11781" max="11781" width="13.140625" style="218" customWidth="1"/>
    <col min="11782" max="11782" width="13.85546875" style="218" customWidth="1"/>
    <col min="11783" max="11783" width="14" style="218" customWidth="1"/>
    <col min="11784" max="12034" width="11.42578125" style="218"/>
    <col min="12035" max="12035" width="33.7109375" style="218" customWidth="1"/>
    <col min="12036" max="12036" width="15" style="218" customWidth="1"/>
    <col min="12037" max="12037" width="13.140625" style="218" customWidth="1"/>
    <col min="12038" max="12038" width="13.85546875" style="218" customWidth="1"/>
    <col min="12039" max="12039" width="14" style="218" customWidth="1"/>
    <col min="12040" max="12290" width="11.42578125" style="218"/>
    <col min="12291" max="12291" width="33.7109375" style="218" customWidth="1"/>
    <col min="12292" max="12292" width="15" style="218" customWidth="1"/>
    <col min="12293" max="12293" width="13.140625" style="218" customWidth="1"/>
    <col min="12294" max="12294" width="13.85546875" style="218" customWidth="1"/>
    <col min="12295" max="12295" width="14" style="218" customWidth="1"/>
    <col min="12296" max="12546" width="11.42578125" style="218"/>
    <col min="12547" max="12547" width="33.7109375" style="218" customWidth="1"/>
    <col min="12548" max="12548" width="15" style="218" customWidth="1"/>
    <col min="12549" max="12549" width="13.140625" style="218" customWidth="1"/>
    <col min="12550" max="12550" width="13.85546875" style="218" customWidth="1"/>
    <col min="12551" max="12551" width="14" style="218" customWidth="1"/>
    <col min="12552" max="12802" width="11.42578125" style="218"/>
    <col min="12803" max="12803" width="33.7109375" style="218" customWidth="1"/>
    <col min="12804" max="12804" width="15" style="218" customWidth="1"/>
    <col min="12805" max="12805" width="13.140625" style="218" customWidth="1"/>
    <col min="12806" max="12806" width="13.85546875" style="218" customWidth="1"/>
    <col min="12807" max="12807" width="14" style="218" customWidth="1"/>
    <col min="12808" max="13058" width="11.42578125" style="218"/>
    <col min="13059" max="13059" width="33.7109375" style="218" customWidth="1"/>
    <col min="13060" max="13060" width="15" style="218" customWidth="1"/>
    <col min="13061" max="13061" width="13.140625" style="218" customWidth="1"/>
    <col min="13062" max="13062" width="13.85546875" style="218" customWidth="1"/>
    <col min="13063" max="13063" width="14" style="218" customWidth="1"/>
    <col min="13064" max="13314" width="11.42578125" style="218"/>
    <col min="13315" max="13315" width="33.7109375" style="218" customWidth="1"/>
    <col min="13316" max="13316" width="15" style="218" customWidth="1"/>
    <col min="13317" max="13317" width="13.140625" style="218" customWidth="1"/>
    <col min="13318" max="13318" width="13.85546875" style="218" customWidth="1"/>
    <col min="13319" max="13319" width="14" style="218" customWidth="1"/>
    <col min="13320" max="13570" width="11.42578125" style="218"/>
    <col min="13571" max="13571" width="33.7109375" style="218" customWidth="1"/>
    <col min="13572" max="13572" width="15" style="218" customWidth="1"/>
    <col min="13573" max="13573" width="13.140625" style="218" customWidth="1"/>
    <col min="13574" max="13574" width="13.85546875" style="218" customWidth="1"/>
    <col min="13575" max="13575" width="14" style="218" customWidth="1"/>
    <col min="13576" max="13826" width="11.42578125" style="218"/>
    <col min="13827" max="13827" width="33.7109375" style="218" customWidth="1"/>
    <col min="13828" max="13828" width="15" style="218" customWidth="1"/>
    <col min="13829" max="13829" width="13.140625" style="218" customWidth="1"/>
    <col min="13830" max="13830" width="13.85546875" style="218" customWidth="1"/>
    <col min="13831" max="13831" width="14" style="218" customWidth="1"/>
    <col min="13832" max="14082" width="11.42578125" style="218"/>
    <col min="14083" max="14083" width="33.7109375" style="218" customWidth="1"/>
    <col min="14084" max="14084" width="15" style="218" customWidth="1"/>
    <col min="14085" max="14085" width="13.140625" style="218" customWidth="1"/>
    <col min="14086" max="14086" width="13.85546875" style="218" customWidth="1"/>
    <col min="14087" max="14087" width="14" style="218" customWidth="1"/>
    <col min="14088" max="14338" width="11.42578125" style="218"/>
    <col min="14339" max="14339" width="33.7109375" style="218" customWidth="1"/>
    <col min="14340" max="14340" width="15" style="218" customWidth="1"/>
    <col min="14341" max="14341" width="13.140625" style="218" customWidth="1"/>
    <col min="14342" max="14342" width="13.85546875" style="218" customWidth="1"/>
    <col min="14343" max="14343" width="14" style="218" customWidth="1"/>
    <col min="14344" max="14594" width="11.42578125" style="218"/>
    <col min="14595" max="14595" width="33.7109375" style="218" customWidth="1"/>
    <col min="14596" max="14596" width="15" style="218" customWidth="1"/>
    <col min="14597" max="14597" width="13.140625" style="218" customWidth="1"/>
    <col min="14598" max="14598" width="13.85546875" style="218" customWidth="1"/>
    <col min="14599" max="14599" width="14" style="218" customWidth="1"/>
    <col min="14600" max="14850" width="11.42578125" style="218"/>
    <col min="14851" max="14851" width="33.7109375" style="218" customWidth="1"/>
    <col min="14852" max="14852" width="15" style="218" customWidth="1"/>
    <col min="14853" max="14853" width="13.140625" style="218" customWidth="1"/>
    <col min="14854" max="14854" width="13.85546875" style="218" customWidth="1"/>
    <col min="14855" max="14855" width="14" style="218" customWidth="1"/>
    <col min="14856" max="15106" width="11.42578125" style="218"/>
    <col min="15107" max="15107" width="33.7109375" style="218" customWidth="1"/>
    <col min="15108" max="15108" width="15" style="218" customWidth="1"/>
    <col min="15109" max="15109" width="13.140625" style="218" customWidth="1"/>
    <col min="15110" max="15110" width="13.85546875" style="218" customWidth="1"/>
    <col min="15111" max="15111" width="14" style="218" customWidth="1"/>
    <col min="15112" max="15362" width="11.42578125" style="218"/>
    <col min="15363" max="15363" width="33.7109375" style="218" customWidth="1"/>
    <col min="15364" max="15364" width="15" style="218" customWidth="1"/>
    <col min="15365" max="15365" width="13.140625" style="218" customWidth="1"/>
    <col min="15366" max="15366" width="13.85546875" style="218" customWidth="1"/>
    <col min="15367" max="15367" width="14" style="218" customWidth="1"/>
    <col min="15368" max="15618" width="11.42578125" style="218"/>
    <col min="15619" max="15619" width="33.7109375" style="218" customWidth="1"/>
    <col min="15620" max="15620" width="15" style="218" customWidth="1"/>
    <col min="15621" max="15621" width="13.140625" style="218" customWidth="1"/>
    <col min="15622" max="15622" width="13.85546875" style="218" customWidth="1"/>
    <col min="15623" max="15623" width="14" style="218" customWidth="1"/>
    <col min="15624" max="15874" width="11.42578125" style="218"/>
    <col min="15875" max="15875" width="33.7109375" style="218" customWidth="1"/>
    <col min="15876" max="15876" width="15" style="218" customWidth="1"/>
    <col min="15877" max="15877" width="13.140625" style="218" customWidth="1"/>
    <col min="15878" max="15878" width="13.85546875" style="218" customWidth="1"/>
    <col min="15879" max="15879" width="14" style="218" customWidth="1"/>
    <col min="15880" max="16130" width="11.42578125" style="218"/>
    <col min="16131" max="16131" width="33.7109375" style="218" customWidth="1"/>
    <col min="16132" max="16132" width="15" style="218" customWidth="1"/>
    <col min="16133" max="16133" width="13.140625" style="218" customWidth="1"/>
    <col min="16134" max="16134" width="13.85546875" style="218" customWidth="1"/>
    <col min="16135" max="16135" width="14" style="218" customWidth="1"/>
    <col min="16136" max="16384" width="11.42578125" style="218"/>
  </cols>
  <sheetData>
    <row r="1" spans="2:19" x14ac:dyDescent="0.25"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</row>
    <row r="2" spans="2:19" x14ac:dyDescent="0.2">
      <c r="B2" s="338" t="s">
        <v>136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</row>
    <row r="3" spans="2:19" x14ac:dyDescent="0.2">
      <c r="B3" s="339" t="s">
        <v>137</v>
      </c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40"/>
      <c r="Q3" s="341"/>
      <c r="R3" s="341"/>
      <c r="S3" s="341"/>
    </row>
    <row r="4" spans="2:19" ht="25.5" customHeight="1" x14ac:dyDescent="0.2">
      <c r="B4" s="342"/>
      <c r="C4" s="343" t="s">
        <v>138</v>
      </c>
      <c r="D4" s="344" t="str">
        <f>'[1]FE-01'!D22:G22</f>
        <v>"CREACION DE RESERVORIO EN EL SECTOR CARMEN PAMPA DE LA LOCALIDAD DE PULCAY DEL DISTRITO DE LOS CHANKAS, PROVINCIA DE CHINCHEROS - DEPARTAMENTO DE APURIMAC"</v>
      </c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5"/>
      <c r="Q4" s="345"/>
      <c r="R4" s="345"/>
      <c r="S4" s="345"/>
    </row>
    <row r="5" spans="2:19" ht="18.75" customHeight="1" x14ac:dyDescent="0.2">
      <c r="B5" s="342"/>
      <c r="C5" s="343" t="s">
        <v>139</v>
      </c>
      <c r="D5" s="346" t="s">
        <v>140</v>
      </c>
      <c r="E5" s="343"/>
      <c r="F5" s="347"/>
      <c r="G5" s="342"/>
      <c r="H5" s="342"/>
      <c r="I5" s="342"/>
      <c r="J5" s="342"/>
      <c r="K5" s="342"/>
      <c r="L5" s="348"/>
      <c r="M5" s="348" t="s">
        <v>141</v>
      </c>
      <c r="N5" s="349" t="s">
        <v>132</v>
      </c>
      <c r="O5" s="347"/>
      <c r="P5" s="350"/>
      <c r="Q5" s="351"/>
      <c r="R5" s="351"/>
      <c r="S5" s="351"/>
    </row>
    <row r="6" spans="2:19" ht="19.5" customHeight="1" x14ac:dyDescent="0.2">
      <c r="B6" s="347"/>
      <c r="C6" s="343" t="s">
        <v>142</v>
      </c>
      <c r="D6" s="347" t="s">
        <v>143</v>
      </c>
      <c r="E6" s="343"/>
      <c r="F6" s="347"/>
      <c r="G6" s="347"/>
      <c r="H6" s="347"/>
      <c r="I6" s="347"/>
      <c r="J6" s="347"/>
      <c r="K6" s="347"/>
      <c r="L6" s="348"/>
      <c r="M6" s="348" t="s">
        <v>144</v>
      </c>
      <c r="N6" s="352" t="s">
        <v>18</v>
      </c>
      <c r="O6" s="347"/>
      <c r="P6" s="350"/>
      <c r="Q6" s="351"/>
      <c r="R6" s="351"/>
      <c r="S6" s="351"/>
    </row>
    <row r="7" spans="2:19" ht="18" customHeight="1" x14ac:dyDescent="0.2">
      <c r="B7" s="353" t="s">
        <v>145</v>
      </c>
      <c r="C7" s="353"/>
      <c r="D7" s="353"/>
      <c r="E7" s="353"/>
      <c r="F7" s="353"/>
      <c r="G7" s="353"/>
      <c r="H7" s="353"/>
      <c r="I7" s="353"/>
      <c r="J7" s="353"/>
      <c r="K7" s="353"/>
      <c r="L7" s="353"/>
      <c r="M7" s="353"/>
      <c r="N7" s="353"/>
      <c r="O7" s="353"/>
      <c r="P7" s="350"/>
      <c r="Q7" s="351"/>
      <c r="R7" s="351"/>
      <c r="S7" s="351"/>
    </row>
    <row r="8" spans="2:19" ht="15.75" thickBot="1" x14ac:dyDescent="0.25">
      <c r="B8" s="354"/>
      <c r="C8" s="351"/>
      <c r="D8" s="350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351"/>
      <c r="Q8" s="355"/>
      <c r="R8" s="355"/>
      <c r="S8" s="355"/>
    </row>
    <row r="9" spans="2:19" ht="15" x14ac:dyDescent="0.2">
      <c r="B9" s="356" t="s">
        <v>146</v>
      </c>
      <c r="C9" s="357" t="s">
        <v>147</v>
      </c>
      <c r="D9" s="358" t="s">
        <v>148</v>
      </c>
      <c r="E9" s="359" t="s">
        <v>149</v>
      </c>
      <c r="F9" s="360"/>
      <c r="G9" s="360"/>
      <c r="H9" s="360"/>
      <c r="I9" s="360"/>
      <c r="J9" s="360"/>
      <c r="K9" s="360"/>
      <c r="L9" s="361"/>
      <c r="M9" s="351"/>
      <c r="N9" s="351"/>
      <c r="O9" s="351"/>
      <c r="P9" s="351"/>
      <c r="Q9" s="355"/>
      <c r="R9" s="355"/>
      <c r="S9" s="355"/>
    </row>
    <row r="10" spans="2:19" ht="15" x14ac:dyDescent="0.2">
      <c r="B10" s="362"/>
      <c r="C10" s="363"/>
      <c r="D10" s="364"/>
      <c r="E10" s="365" t="s">
        <v>150</v>
      </c>
      <c r="F10" s="366"/>
      <c r="G10" s="367" t="s">
        <v>151</v>
      </c>
      <c r="H10" s="367"/>
      <c r="I10" s="367" t="s">
        <v>152</v>
      </c>
      <c r="J10" s="367"/>
      <c r="K10" s="368" t="s">
        <v>153</v>
      </c>
      <c r="L10" s="369"/>
      <c r="M10" s="351"/>
      <c r="N10" s="351"/>
      <c r="O10" s="351"/>
      <c r="P10" s="351"/>
      <c r="Q10" s="355"/>
      <c r="R10" s="355"/>
      <c r="S10" s="355"/>
    </row>
    <row r="11" spans="2:19" ht="41.25" customHeight="1" thickBot="1" x14ac:dyDescent="0.25">
      <c r="B11" s="370"/>
      <c r="C11" s="371"/>
      <c r="D11" s="364"/>
      <c r="E11" s="372" t="s">
        <v>154</v>
      </c>
      <c r="F11" s="373" t="s">
        <v>64</v>
      </c>
      <c r="G11" s="374" t="s">
        <v>154</v>
      </c>
      <c r="H11" s="373" t="s">
        <v>64</v>
      </c>
      <c r="I11" s="375" t="s">
        <v>154</v>
      </c>
      <c r="J11" s="373" t="s">
        <v>64</v>
      </c>
      <c r="K11" s="376" t="s">
        <v>154</v>
      </c>
      <c r="L11" s="377" t="s">
        <v>64</v>
      </c>
      <c r="M11" s="351"/>
      <c r="N11" s="351"/>
      <c r="O11" s="351"/>
      <c r="P11" s="351"/>
      <c r="Q11" s="355"/>
      <c r="R11" s="355"/>
      <c r="S11" s="355"/>
    </row>
    <row r="12" spans="2:19" ht="15" x14ac:dyDescent="0.2">
      <c r="B12" s="378">
        <v>1</v>
      </c>
      <c r="C12" s="379" t="s">
        <v>155</v>
      </c>
      <c r="D12" s="380">
        <v>149017</v>
      </c>
      <c r="E12" s="381">
        <v>96938.03</v>
      </c>
      <c r="F12" s="382">
        <f>+E12/D12</f>
        <v>0.65051658535603318</v>
      </c>
      <c r="G12" s="381">
        <v>45078.97</v>
      </c>
      <c r="H12" s="383">
        <f>+G12/D12</f>
        <v>0.30250890837958089</v>
      </c>
      <c r="I12" s="384">
        <v>142017</v>
      </c>
      <c r="J12" s="385">
        <f>+I12/D12</f>
        <v>0.95302549373561407</v>
      </c>
      <c r="K12" s="386">
        <f>+D12-I12</f>
        <v>7000</v>
      </c>
      <c r="L12" s="387">
        <f>+K12/D12</f>
        <v>4.6974506264385943E-2</v>
      </c>
      <c r="M12" s="337"/>
      <c r="N12" s="337"/>
      <c r="O12" s="337"/>
      <c r="P12" s="337"/>
      <c r="Q12" s="388"/>
      <c r="R12" s="388"/>
      <c r="S12" s="388"/>
    </row>
    <row r="13" spans="2:19" ht="15" x14ac:dyDescent="0.2">
      <c r="B13" s="389" t="s">
        <v>156</v>
      </c>
      <c r="C13" s="390" t="s">
        <v>157</v>
      </c>
      <c r="D13" s="391" t="s">
        <v>158</v>
      </c>
      <c r="E13" s="392" t="s">
        <v>158</v>
      </c>
      <c r="F13" s="393" t="s">
        <v>158</v>
      </c>
      <c r="G13" s="392" t="s">
        <v>158</v>
      </c>
      <c r="H13" s="394" t="s">
        <v>158</v>
      </c>
      <c r="I13" s="395" t="s">
        <v>158</v>
      </c>
      <c r="J13" s="396" t="s">
        <v>158</v>
      </c>
      <c r="K13" s="395" t="s">
        <v>158</v>
      </c>
      <c r="L13" s="396" t="s">
        <v>158</v>
      </c>
      <c r="M13" s="337"/>
      <c r="N13" s="337"/>
      <c r="O13" s="337"/>
      <c r="P13" s="337"/>
      <c r="Q13" s="388"/>
      <c r="R13" s="388"/>
      <c r="S13" s="388"/>
    </row>
    <row r="14" spans="2:19" ht="15" x14ac:dyDescent="0.2">
      <c r="B14" s="389" t="s">
        <v>159</v>
      </c>
      <c r="C14" s="390" t="s">
        <v>160</v>
      </c>
      <c r="D14" s="391" t="s">
        <v>158</v>
      </c>
      <c r="E14" s="392" t="s">
        <v>158</v>
      </c>
      <c r="F14" s="393" t="s">
        <v>158</v>
      </c>
      <c r="G14" s="392" t="s">
        <v>158</v>
      </c>
      <c r="H14" s="394" t="s">
        <v>158</v>
      </c>
      <c r="I14" s="395" t="s">
        <v>158</v>
      </c>
      <c r="J14" s="396" t="s">
        <v>158</v>
      </c>
      <c r="K14" s="395" t="s">
        <v>158</v>
      </c>
      <c r="L14" s="396" t="s">
        <v>158</v>
      </c>
      <c r="M14" s="337"/>
      <c r="N14" s="337"/>
      <c r="O14" s="337"/>
      <c r="P14" s="337"/>
      <c r="Q14" s="388"/>
      <c r="R14" s="388"/>
      <c r="S14" s="388"/>
    </row>
    <row r="15" spans="2:19" ht="15.75" thickBot="1" x14ac:dyDescent="0.25">
      <c r="B15" s="397" t="s">
        <v>161</v>
      </c>
      <c r="C15" s="398" t="s">
        <v>162</v>
      </c>
      <c r="D15" s="399" t="s">
        <v>158</v>
      </c>
      <c r="E15" s="400" t="s">
        <v>158</v>
      </c>
      <c r="F15" s="401" t="s">
        <v>158</v>
      </c>
      <c r="G15" s="400" t="s">
        <v>158</v>
      </c>
      <c r="H15" s="402"/>
      <c r="I15" s="403" t="s">
        <v>158</v>
      </c>
      <c r="J15" s="404" t="s">
        <v>158</v>
      </c>
      <c r="K15" s="403" t="s">
        <v>158</v>
      </c>
      <c r="L15" s="404" t="s">
        <v>158</v>
      </c>
      <c r="M15" s="337"/>
      <c r="N15" s="337"/>
      <c r="O15" s="337"/>
      <c r="P15" s="337"/>
      <c r="Q15" s="388"/>
      <c r="R15" s="388"/>
      <c r="S15" s="388"/>
    </row>
    <row r="16" spans="2:19" ht="15.75" thickBot="1" x14ac:dyDescent="0.25">
      <c r="B16" s="405"/>
      <c r="C16" s="406" t="s">
        <v>163</v>
      </c>
      <c r="D16" s="407">
        <f>+SUM(D12:D15)</f>
        <v>149017</v>
      </c>
      <c r="E16" s="408">
        <f>SUM(E12:E15)</f>
        <v>96938.03</v>
      </c>
      <c r="F16" s="409">
        <f>+E16/D16</f>
        <v>0.65051658535603318</v>
      </c>
      <c r="G16" s="408">
        <f>SUM(G12:G15)</f>
        <v>45078.97</v>
      </c>
      <c r="H16" s="410">
        <f>G16/D16</f>
        <v>0.30250890837958089</v>
      </c>
      <c r="I16" s="411">
        <f>SUM(I12:I15)</f>
        <v>142017</v>
      </c>
      <c r="J16" s="412">
        <f>+I16/D16</f>
        <v>0.95302549373561407</v>
      </c>
      <c r="K16" s="413">
        <f>SUM(K12:K15)</f>
        <v>7000</v>
      </c>
      <c r="L16" s="412">
        <f>+K16/D16</f>
        <v>4.6974506264385943E-2</v>
      </c>
      <c r="M16" s="337"/>
      <c r="N16" s="337"/>
      <c r="O16" s="337"/>
      <c r="P16" s="337"/>
      <c r="Q16" s="388"/>
      <c r="R16" s="388"/>
      <c r="S16" s="388"/>
    </row>
    <row r="17" spans="2:19" ht="15" x14ac:dyDescent="0.25"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88"/>
      <c r="R17" s="388"/>
      <c r="S17" s="388"/>
    </row>
    <row r="18" spans="2:19" ht="15" x14ac:dyDescent="0.25"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88"/>
      <c r="R18" s="388"/>
      <c r="S18" s="388"/>
    </row>
    <row r="19" spans="2:19" x14ac:dyDescent="0.25"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</row>
    <row r="20" spans="2:19" x14ac:dyDescent="0.25"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</row>
  </sheetData>
  <mergeCells count="11">
    <mergeCell ref="K10:L10"/>
    <mergeCell ref="B2:S2"/>
    <mergeCell ref="B3:O3"/>
    <mergeCell ref="D4:O4"/>
    <mergeCell ref="B7:O7"/>
    <mergeCell ref="B9:B11"/>
    <mergeCell ref="C9:C11"/>
    <mergeCell ref="D9:D11"/>
    <mergeCell ref="E9:L9"/>
    <mergeCell ref="G10:H10"/>
    <mergeCell ref="I10:J10"/>
  </mergeCells>
  <pageMargins left="0.7" right="0.7" top="0.75" bottom="0.75" header="0.3" footer="0.3"/>
  <pageSetup paperSize="0" orientation="portrait" horizontalDpi="0" verticalDpi="0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824B0-BB56-4857-AB8C-442D815B5F18}">
  <sheetPr>
    <tabColor theme="5" tint="0.39997558519241921"/>
  </sheetPr>
  <dimension ref="A1:Z52"/>
  <sheetViews>
    <sheetView tabSelected="1" view="pageBreakPreview" topLeftCell="A8" zoomScale="89" zoomScaleNormal="100" zoomScaleSheetLayoutView="89" workbookViewId="0">
      <selection activeCell="O31" sqref="O31"/>
    </sheetView>
  </sheetViews>
  <sheetFormatPr baseColWidth="10" defaultRowHeight="12.75" x14ac:dyDescent="0.2"/>
  <cols>
    <col min="1" max="1" width="2" style="243" customWidth="1"/>
    <col min="2" max="2" width="31.42578125" style="243" customWidth="1"/>
    <col min="3" max="3" width="13.42578125" style="243" customWidth="1"/>
    <col min="4" max="4" width="11.42578125" style="243" customWidth="1"/>
    <col min="5" max="7" width="11.42578125" style="243"/>
    <col min="8" max="8" width="26.42578125" style="243" customWidth="1"/>
    <col min="9" max="9" width="13" style="243" customWidth="1"/>
    <col min="10" max="10" width="14.42578125" style="243" customWidth="1"/>
    <col min="11" max="11" width="12" style="243" customWidth="1"/>
    <col min="12" max="12" width="9.5703125" style="243" customWidth="1"/>
    <col min="13" max="256" width="11.42578125" style="243"/>
    <col min="257" max="257" width="2" style="243" customWidth="1"/>
    <col min="258" max="258" width="31.42578125" style="243" customWidth="1"/>
    <col min="259" max="259" width="13.42578125" style="243" customWidth="1"/>
    <col min="260" max="263" width="11.42578125" style="243"/>
    <col min="264" max="264" width="26.42578125" style="243" customWidth="1"/>
    <col min="265" max="265" width="13" style="243" customWidth="1"/>
    <col min="266" max="266" width="14.42578125" style="243" customWidth="1"/>
    <col min="267" max="267" width="12" style="243" customWidth="1"/>
    <col min="268" max="268" width="9.5703125" style="243" customWidth="1"/>
    <col min="269" max="512" width="11.42578125" style="243"/>
    <col min="513" max="513" width="2" style="243" customWidth="1"/>
    <col min="514" max="514" width="31.42578125" style="243" customWidth="1"/>
    <col min="515" max="515" width="13.42578125" style="243" customWidth="1"/>
    <col min="516" max="519" width="11.42578125" style="243"/>
    <col min="520" max="520" width="26.42578125" style="243" customWidth="1"/>
    <col min="521" max="521" width="13" style="243" customWidth="1"/>
    <col min="522" max="522" width="14.42578125" style="243" customWidth="1"/>
    <col min="523" max="523" width="12" style="243" customWidth="1"/>
    <col min="524" max="524" width="9.5703125" style="243" customWidth="1"/>
    <col min="525" max="768" width="11.42578125" style="243"/>
    <col min="769" max="769" width="2" style="243" customWidth="1"/>
    <col min="770" max="770" width="31.42578125" style="243" customWidth="1"/>
    <col min="771" max="771" width="13.42578125" style="243" customWidth="1"/>
    <col min="772" max="775" width="11.42578125" style="243"/>
    <col min="776" max="776" width="26.42578125" style="243" customWidth="1"/>
    <col min="777" max="777" width="13" style="243" customWidth="1"/>
    <col min="778" max="778" width="14.42578125" style="243" customWidth="1"/>
    <col min="779" max="779" width="12" style="243" customWidth="1"/>
    <col min="780" max="780" width="9.5703125" style="243" customWidth="1"/>
    <col min="781" max="1024" width="11.42578125" style="243"/>
    <col min="1025" max="1025" width="2" style="243" customWidth="1"/>
    <col min="1026" max="1026" width="31.42578125" style="243" customWidth="1"/>
    <col min="1027" max="1027" width="13.42578125" style="243" customWidth="1"/>
    <col min="1028" max="1031" width="11.42578125" style="243"/>
    <col min="1032" max="1032" width="26.42578125" style="243" customWidth="1"/>
    <col min="1033" max="1033" width="13" style="243" customWidth="1"/>
    <col min="1034" max="1034" width="14.42578125" style="243" customWidth="1"/>
    <col min="1035" max="1035" width="12" style="243" customWidth="1"/>
    <col min="1036" max="1036" width="9.5703125" style="243" customWidth="1"/>
    <col min="1037" max="1280" width="11.42578125" style="243"/>
    <col min="1281" max="1281" width="2" style="243" customWidth="1"/>
    <col min="1282" max="1282" width="31.42578125" style="243" customWidth="1"/>
    <col min="1283" max="1283" width="13.42578125" style="243" customWidth="1"/>
    <col min="1284" max="1287" width="11.42578125" style="243"/>
    <col min="1288" max="1288" width="26.42578125" style="243" customWidth="1"/>
    <col min="1289" max="1289" width="13" style="243" customWidth="1"/>
    <col min="1290" max="1290" width="14.42578125" style="243" customWidth="1"/>
    <col min="1291" max="1291" width="12" style="243" customWidth="1"/>
    <col min="1292" max="1292" width="9.5703125" style="243" customWidth="1"/>
    <col min="1293" max="1536" width="11.42578125" style="243"/>
    <col min="1537" max="1537" width="2" style="243" customWidth="1"/>
    <col min="1538" max="1538" width="31.42578125" style="243" customWidth="1"/>
    <col min="1539" max="1539" width="13.42578125" style="243" customWidth="1"/>
    <col min="1540" max="1543" width="11.42578125" style="243"/>
    <col min="1544" max="1544" width="26.42578125" style="243" customWidth="1"/>
    <col min="1545" max="1545" width="13" style="243" customWidth="1"/>
    <col min="1546" max="1546" width="14.42578125" style="243" customWidth="1"/>
    <col min="1547" max="1547" width="12" style="243" customWidth="1"/>
    <col min="1548" max="1548" width="9.5703125" style="243" customWidth="1"/>
    <col min="1549" max="1792" width="11.42578125" style="243"/>
    <col min="1793" max="1793" width="2" style="243" customWidth="1"/>
    <col min="1794" max="1794" width="31.42578125" style="243" customWidth="1"/>
    <col min="1795" max="1795" width="13.42578125" style="243" customWidth="1"/>
    <col min="1796" max="1799" width="11.42578125" style="243"/>
    <col min="1800" max="1800" width="26.42578125" style="243" customWidth="1"/>
    <col min="1801" max="1801" width="13" style="243" customWidth="1"/>
    <col min="1802" max="1802" width="14.42578125" style="243" customWidth="1"/>
    <col min="1803" max="1803" width="12" style="243" customWidth="1"/>
    <col min="1804" max="1804" width="9.5703125" style="243" customWidth="1"/>
    <col min="1805" max="2048" width="11.42578125" style="243"/>
    <col min="2049" max="2049" width="2" style="243" customWidth="1"/>
    <col min="2050" max="2050" width="31.42578125" style="243" customWidth="1"/>
    <col min="2051" max="2051" width="13.42578125" style="243" customWidth="1"/>
    <col min="2052" max="2055" width="11.42578125" style="243"/>
    <col min="2056" max="2056" width="26.42578125" style="243" customWidth="1"/>
    <col min="2057" max="2057" width="13" style="243" customWidth="1"/>
    <col min="2058" max="2058" width="14.42578125" style="243" customWidth="1"/>
    <col min="2059" max="2059" width="12" style="243" customWidth="1"/>
    <col min="2060" max="2060" width="9.5703125" style="243" customWidth="1"/>
    <col min="2061" max="2304" width="11.42578125" style="243"/>
    <col min="2305" max="2305" width="2" style="243" customWidth="1"/>
    <col min="2306" max="2306" width="31.42578125" style="243" customWidth="1"/>
    <col min="2307" max="2307" width="13.42578125" style="243" customWidth="1"/>
    <col min="2308" max="2311" width="11.42578125" style="243"/>
    <col min="2312" max="2312" width="26.42578125" style="243" customWidth="1"/>
    <col min="2313" max="2313" width="13" style="243" customWidth="1"/>
    <col min="2314" max="2314" width="14.42578125" style="243" customWidth="1"/>
    <col min="2315" max="2315" width="12" style="243" customWidth="1"/>
    <col min="2316" max="2316" width="9.5703125" style="243" customWidth="1"/>
    <col min="2317" max="2560" width="11.42578125" style="243"/>
    <col min="2561" max="2561" width="2" style="243" customWidth="1"/>
    <col min="2562" max="2562" width="31.42578125" style="243" customWidth="1"/>
    <col min="2563" max="2563" width="13.42578125" style="243" customWidth="1"/>
    <col min="2564" max="2567" width="11.42578125" style="243"/>
    <col min="2568" max="2568" width="26.42578125" style="243" customWidth="1"/>
    <col min="2569" max="2569" width="13" style="243" customWidth="1"/>
    <col min="2570" max="2570" width="14.42578125" style="243" customWidth="1"/>
    <col min="2571" max="2571" width="12" style="243" customWidth="1"/>
    <col min="2572" max="2572" width="9.5703125" style="243" customWidth="1"/>
    <col min="2573" max="2816" width="11.42578125" style="243"/>
    <col min="2817" max="2817" width="2" style="243" customWidth="1"/>
    <col min="2818" max="2818" width="31.42578125" style="243" customWidth="1"/>
    <col min="2819" max="2819" width="13.42578125" style="243" customWidth="1"/>
    <col min="2820" max="2823" width="11.42578125" style="243"/>
    <col min="2824" max="2824" width="26.42578125" style="243" customWidth="1"/>
    <col min="2825" max="2825" width="13" style="243" customWidth="1"/>
    <col min="2826" max="2826" width="14.42578125" style="243" customWidth="1"/>
    <col min="2827" max="2827" width="12" style="243" customWidth="1"/>
    <col min="2828" max="2828" width="9.5703125" style="243" customWidth="1"/>
    <col min="2829" max="3072" width="11.42578125" style="243"/>
    <col min="3073" max="3073" width="2" style="243" customWidth="1"/>
    <col min="3074" max="3074" width="31.42578125" style="243" customWidth="1"/>
    <col min="3075" max="3075" width="13.42578125" style="243" customWidth="1"/>
    <col min="3076" max="3079" width="11.42578125" style="243"/>
    <col min="3080" max="3080" width="26.42578125" style="243" customWidth="1"/>
    <col min="3081" max="3081" width="13" style="243" customWidth="1"/>
    <col min="3082" max="3082" width="14.42578125" style="243" customWidth="1"/>
    <col min="3083" max="3083" width="12" style="243" customWidth="1"/>
    <col min="3084" max="3084" width="9.5703125" style="243" customWidth="1"/>
    <col min="3085" max="3328" width="11.42578125" style="243"/>
    <col min="3329" max="3329" width="2" style="243" customWidth="1"/>
    <col min="3330" max="3330" width="31.42578125" style="243" customWidth="1"/>
    <col min="3331" max="3331" width="13.42578125" style="243" customWidth="1"/>
    <col min="3332" max="3335" width="11.42578125" style="243"/>
    <col min="3336" max="3336" width="26.42578125" style="243" customWidth="1"/>
    <col min="3337" max="3337" width="13" style="243" customWidth="1"/>
    <col min="3338" max="3338" width="14.42578125" style="243" customWidth="1"/>
    <col min="3339" max="3339" width="12" style="243" customWidth="1"/>
    <col min="3340" max="3340" width="9.5703125" style="243" customWidth="1"/>
    <col min="3341" max="3584" width="11.42578125" style="243"/>
    <col min="3585" max="3585" width="2" style="243" customWidth="1"/>
    <col min="3586" max="3586" width="31.42578125" style="243" customWidth="1"/>
    <col min="3587" max="3587" width="13.42578125" style="243" customWidth="1"/>
    <col min="3588" max="3591" width="11.42578125" style="243"/>
    <col min="3592" max="3592" width="26.42578125" style="243" customWidth="1"/>
    <col min="3593" max="3593" width="13" style="243" customWidth="1"/>
    <col min="3594" max="3594" width="14.42578125" style="243" customWidth="1"/>
    <col min="3595" max="3595" width="12" style="243" customWidth="1"/>
    <col min="3596" max="3596" width="9.5703125" style="243" customWidth="1"/>
    <col min="3597" max="3840" width="11.42578125" style="243"/>
    <col min="3841" max="3841" width="2" style="243" customWidth="1"/>
    <col min="3842" max="3842" width="31.42578125" style="243" customWidth="1"/>
    <col min="3843" max="3843" width="13.42578125" style="243" customWidth="1"/>
    <col min="3844" max="3847" width="11.42578125" style="243"/>
    <col min="3848" max="3848" width="26.42578125" style="243" customWidth="1"/>
    <col min="3849" max="3849" width="13" style="243" customWidth="1"/>
    <col min="3850" max="3850" width="14.42578125" style="243" customWidth="1"/>
    <col min="3851" max="3851" width="12" style="243" customWidth="1"/>
    <col min="3852" max="3852" width="9.5703125" style="243" customWidth="1"/>
    <col min="3853" max="4096" width="11.42578125" style="243"/>
    <col min="4097" max="4097" width="2" style="243" customWidth="1"/>
    <col min="4098" max="4098" width="31.42578125" style="243" customWidth="1"/>
    <col min="4099" max="4099" width="13.42578125" style="243" customWidth="1"/>
    <col min="4100" max="4103" width="11.42578125" style="243"/>
    <col min="4104" max="4104" width="26.42578125" style="243" customWidth="1"/>
    <col min="4105" max="4105" width="13" style="243" customWidth="1"/>
    <col min="4106" max="4106" width="14.42578125" style="243" customWidth="1"/>
    <col min="4107" max="4107" width="12" style="243" customWidth="1"/>
    <col min="4108" max="4108" width="9.5703125" style="243" customWidth="1"/>
    <col min="4109" max="4352" width="11.42578125" style="243"/>
    <col min="4353" max="4353" width="2" style="243" customWidth="1"/>
    <col min="4354" max="4354" width="31.42578125" style="243" customWidth="1"/>
    <col min="4355" max="4355" width="13.42578125" style="243" customWidth="1"/>
    <col min="4356" max="4359" width="11.42578125" style="243"/>
    <col min="4360" max="4360" width="26.42578125" style="243" customWidth="1"/>
    <col min="4361" max="4361" width="13" style="243" customWidth="1"/>
    <col min="4362" max="4362" width="14.42578125" style="243" customWidth="1"/>
    <col min="4363" max="4363" width="12" style="243" customWidth="1"/>
    <col min="4364" max="4364" width="9.5703125" style="243" customWidth="1"/>
    <col min="4365" max="4608" width="11.42578125" style="243"/>
    <col min="4609" max="4609" width="2" style="243" customWidth="1"/>
    <col min="4610" max="4610" width="31.42578125" style="243" customWidth="1"/>
    <col min="4611" max="4611" width="13.42578125" style="243" customWidth="1"/>
    <col min="4612" max="4615" width="11.42578125" style="243"/>
    <col min="4616" max="4616" width="26.42578125" style="243" customWidth="1"/>
    <col min="4617" max="4617" width="13" style="243" customWidth="1"/>
    <col min="4618" max="4618" width="14.42578125" style="243" customWidth="1"/>
    <col min="4619" max="4619" width="12" style="243" customWidth="1"/>
    <col min="4620" max="4620" width="9.5703125" style="243" customWidth="1"/>
    <col min="4621" max="4864" width="11.42578125" style="243"/>
    <col min="4865" max="4865" width="2" style="243" customWidth="1"/>
    <col min="4866" max="4866" width="31.42578125" style="243" customWidth="1"/>
    <col min="4867" max="4867" width="13.42578125" style="243" customWidth="1"/>
    <col min="4868" max="4871" width="11.42578125" style="243"/>
    <col min="4872" max="4872" width="26.42578125" style="243" customWidth="1"/>
    <col min="4873" max="4873" width="13" style="243" customWidth="1"/>
    <col min="4874" max="4874" width="14.42578125" style="243" customWidth="1"/>
    <col min="4875" max="4875" width="12" style="243" customWidth="1"/>
    <col min="4876" max="4876" width="9.5703125" style="243" customWidth="1"/>
    <col min="4877" max="5120" width="11.42578125" style="243"/>
    <col min="5121" max="5121" width="2" style="243" customWidth="1"/>
    <col min="5122" max="5122" width="31.42578125" style="243" customWidth="1"/>
    <col min="5123" max="5123" width="13.42578125" style="243" customWidth="1"/>
    <col min="5124" max="5127" width="11.42578125" style="243"/>
    <col min="5128" max="5128" width="26.42578125" style="243" customWidth="1"/>
    <col min="5129" max="5129" width="13" style="243" customWidth="1"/>
    <col min="5130" max="5130" width="14.42578125" style="243" customWidth="1"/>
    <col min="5131" max="5131" width="12" style="243" customWidth="1"/>
    <col min="5132" max="5132" width="9.5703125" style="243" customWidth="1"/>
    <col min="5133" max="5376" width="11.42578125" style="243"/>
    <col min="5377" max="5377" width="2" style="243" customWidth="1"/>
    <col min="5378" max="5378" width="31.42578125" style="243" customWidth="1"/>
    <col min="5379" max="5379" width="13.42578125" style="243" customWidth="1"/>
    <col min="5380" max="5383" width="11.42578125" style="243"/>
    <col min="5384" max="5384" width="26.42578125" style="243" customWidth="1"/>
    <col min="5385" max="5385" width="13" style="243" customWidth="1"/>
    <col min="5386" max="5386" width="14.42578125" style="243" customWidth="1"/>
    <col min="5387" max="5387" width="12" style="243" customWidth="1"/>
    <col min="5388" max="5388" width="9.5703125" style="243" customWidth="1"/>
    <col min="5389" max="5632" width="11.42578125" style="243"/>
    <col min="5633" max="5633" width="2" style="243" customWidth="1"/>
    <col min="5634" max="5634" width="31.42578125" style="243" customWidth="1"/>
    <col min="5635" max="5635" width="13.42578125" style="243" customWidth="1"/>
    <col min="5636" max="5639" width="11.42578125" style="243"/>
    <col min="5640" max="5640" width="26.42578125" style="243" customWidth="1"/>
    <col min="5641" max="5641" width="13" style="243" customWidth="1"/>
    <col min="5642" max="5642" width="14.42578125" style="243" customWidth="1"/>
    <col min="5643" max="5643" width="12" style="243" customWidth="1"/>
    <col min="5644" max="5644" width="9.5703125" style="243" customWidth="1"/>
    <col min="5645" max="5888" width="11.42578125" style="243"/>
    <col min="5889" max="5889" width="2" style="243" customWidth="1"/>
    <col min="5890" max="5890" width="31.42578125" style="243" customWidth="1"/>
    <col min="5891" max="5891" width="13.42578125" style="243" customWidth="1"/>
    <col min="5892" max="5895" width="11.42578125" style="243"/>
    <col min="5896" max="5896" width="26.42578125" style="243" customWidth="1"/>
    <col min="5897" max="5897" width="13" style="243" customWidth="1"/>
    <col min="5898" max="5898" width="14.42578125" style="243" customWidth="1"/>
    <col min="5899" max="5899" width="12" style="243" customWidth="1"/>
    <col min="5900" max="5900" width="9.5703125" style="243" customWidth="1"/>
    <col min="5901" max="6144" width="11.42578125" style="243"/>
    <col min="6145" max="6145" width="2" style="243" customWidth="1"/>
    <col min="6146" max="6146" width="31.42578125" style="243" customWidth="1"/>
    <col min="6147" max="6147" width="13.42578125" style="243" customWidth="1"/>
    <col min="6148" max="6151" width="11.42578125" style="243"/>
    <col min="6152" max="6152" width="26.42578125" style="243" customWidth="1"/>
    <col min="6153" max="6153" width="13" style="243" customWidth="1"/>
    <col min="6154" max="6154" width="14.42578125" style="243" customWidth="1"/>
    <col min="6155" max="6155" width="12" style="243" customWidth="1"/>
    <col min="6156" max="6156" width="9.5703125" style="243" customWidth="1"/>
    <col min="6157" max="6400" width="11.42578125" style="243"/>
    <col min="6401" max="6401" width="2" style="243" customWidth="1"/>
    <col min="6402" max="6402" width="31.42578125" style="243" customWidth="1"/>
    <col min="6403" max="6403" width="13.42578125" style="243" customWidth="1"/>
    <col min="6404" max="6407" width="11.42578125" style="243"/>
    <col min="6408" max="6408" width="26.42578125" style="243" customWidth="1"/>
    <col min="6409" max="6409" width="13" style="243" customWidth="1"/>
    <col min="6410" max="6410" width="14.42578125" style="243" customWidth="1"/>
    <col min="6411" max="6411" width="12" style="243" customWidth="1"/>
    <col min="6412" max="6412" width="9.5703125" style="243" customWidth="1"/>
    <col min="6413" max="6656" width="11.42578125" style="243"/>
    <col min="6657" max="6657" width="2" style="243" customWidth="1"/>
    <col min="6658" max="6658" width="31.42578125" style="243" customWidth="1"/>
    <col min="6659" max="6659" width="13.42578125" style="243" customWidth="1"/>
    <col min="6660" max="6663" width="11.42578125" style="243"/>
    <col min="6664" max="6664" width="26.42578125" style="243" customWidth="1"/>
    <col min="6665" max="6665" width="13" style="243" customWidth="1"/>
    <col min="6666" max="6666" width="14.42578125" style="243" customWidth="1"/>
    <col min="6667" max="6667" width="12" style="243" customWidth="1"/>
    <col min="6668" max="6668" width="9.5703125" style="243" customWidth="1"/>
    <col min="6669" max="6912" width="11.42578125" style="243"/>
    <col min="6913" max="6913" width="2" style="243" customWidth="1"/>
    <col min="6914" max="6914" width="31.42578125" style="243" customWidth="1"/>
    <col min="6915" max="6915" width="13.42578125" style="243" customWidth="1"/>
    <col min="6916" max="6919" width="11.42578125" style="243"/>
    <col min="6920" max="6920" width="26.42578125" style="243" customWidth="1"/>
    <col min="6921" max="6921" width="13" style="243" customWidth="1"/>
    <col min="6922" max="6922" width="14.42578125" style="243" customWidth="1"/>
    <col min="6923" max="6923" width="12" style="243" customWidth="1"/>
    <col min="6924" max="6924" width="9.5703125" style="243" customWidth="1"/>
    <col min="6925" max="7168" width="11.42578125" style="243"/>
    <col min="7169" max="7169" width="2" style="243" customWidth="1"/>
    <col min="7170" max="7170" width="31.42578125" style="243" customWidth="1"/>
    <col min="7171" max="7171" width="13.42578125" style="243" customWidth="1"/>
    <col min="7172" max="7175" width="11.42578125" style="243"/>
    <col min="7176" max="7176" width="26.42578125" style="243" customWidth="1"/>
    <col min="7177" max="7177" width="13" style="243" customWidth="1"/>
    <col min="7178" max="7178" width="14.42578125" style="243" customWidth="1"/>
    <col min="7179" max="7179" width="12" style="243" customWidth="1"/>
    <col min="7180" max="7180" width="9.5703125" style="243" customWidth="1"/>
    <col min="7181" max="7424" width="11.42578125" style="243"/>
    <col min="7425" max="7425" width="2" style="243" customWidth="1"/>
    <col min="7426" max="7426" width="31.42578125" style="243" customWidth="1"/>
    <col min="7427" max="7427" width="13.42578125" style="243" customWidth="1"/>
    <col min="7428" max="7431" width="11.42578125" style="243"/>
    <col min="7432" max="7432" width="26.42578125" style="243" customWidth="1"/>
    <col min="7433" max="7433" width="13" style="243" customWidth="1"/>
    <col min="7434" max="7434" width="14.42578125" style="243" customWidth="1"/>
    <col min="7435" max="7435" width="12" style="243" customWidth="1"/>
    <col min="7436" max="7436" width="9.5703125" style="243" customWidth="1"/>
    <col min="7437" max="7680" width="11.42578125" style="243"/>
    <col min="7681" max="7681" width="2" style="243" customWidth="1"/>
    <col min="7682" max="7682" width="31.42578125" style="243" customWidth="1"/>
    <col min="7683" max="7683" width="13.42578125" style="243" customWidth="1"/>
    <col min="7684" max="7687" width="11.42578125" style="243"/>
    <col min="7688" max="7688" width="26.42578125" style="243" customWidth="1"/>
    <col min="7689" max="7689" width="13" style="243" customWidth="1"/>
    <col min="7690" max="7690" width="14.42578125" style="243" customWidth="1"/>
    <col min="7691" max="7691" width="12" style="243" customWidth="1"/>
    <col min="7692" max="7692" width="9.5703125" style="243" customWidth="1"/>
    <col min="7693" max="7936" width="11.42578125" style="243"/>
    <col min="7937" max="7937" width="2" style="243" customWidth="1"/>
    <col min="7938" max="7938" width="31.42578125" style="243" customWidth="1"/>
    <col min="7939" max="7939" width="13.42578125" style="243" customWidth="1"/>
    <col min="7940" max="7943" width="11.42578125" style="243"/>
    <col min="7944" max="7944" width="26.42578125" style="243" customWidth="1"/>
    <col min="7945" max="7945" width="13" style="243" customWidth="1"/>
    <col min="7946" max="7946" width="14.42578125" style="243" customWidth="1"/>
    <col min="7947" max="7947" width="12" style="243" customWidth="1"/>
    <col min="7948" max="7948" width="9.5703125" style="243" customWidth="1"/>
    <col min="7949" max="8192" width="11.42578125" style="243"/>
    <col min="8193" max="8193" width="2" style="243" customWidth="1"/>
    <col min="8194" max="8194" width="31.42578125" style="243" customWidth="1"/>
    <col min="8195" max="8195" width="13.42578125" style="243" customWidth="1"/>
    <col min="8196" max="8199" width="11.42578125" style="243"/>
    <col min="8200" max="8200" width="26.42578125" style="243" customWidth="1"/>
    <col min="8201" max="8201" width="13" style="243" customWidth="1"/>
    <col min="8202" max="8202" width="14.42578125" style="243" customWidth="1"/>
    <col min="8203" max="8203" width="12" style="243" customWidth="1"/>
    <col min="8204" max="8204" width="9.5703125" style="243" customWidth="1"/>
    <col min="8205" max="8448" width="11.42578125" style="243"/>
    <col min="8449" max="8449" width="2" style="243" customWidth="1"/>
    <col min="8450" max="8450" width="31.42578125" style="243" customWidth="1"/>
    <col min="8451" max="8451" width="13.42578125" style="243" customWidth="1"/>
    <col min="8452" max="8455" width="11.42578125" style="243"/>
    <col min="8456" max="8456" width="26.42578125" style="243" customWidth="1"/>
    <col min="8457" max="8457" width="13" style="243" customWidth="1"/>
    <col min="8458" max="8458" width="14.42578125" style="243" customWidth="1"/>
    <col min="8459" max="8459" width="12" style="243" customWidth="1"/>
    <col min="8460" max="8460" width="9.5703125" style="243" customWidth="1"/>
    <col min="8461" max="8704" width="11.42578125" style="243"/>
    <col min="8705" max="8705" width="2" style="243" customWidth="1"/>
    <col min="8706" max="8706" width="31.42578125" style="243" customWidth="1"/>
    <col min="8707" max="8707" width="13.42578125" style="243" customWidth="1"/>
    <col min="8708" max="8711" width="11.42578125" style="243"/>
    <col min="8712" max="8712" width="26.42578125" style="243" customWidth="1"/>
    <col min="8713" max="8713" width="13" style="243" customWidth="1"/>
    <col min="8714" max="8714" width="14.42578125" style="243" customWidth="1"/>
    <col min="8715" max="8715" width="12" style="243" customWidth="1"/>
    <col min="8716" max="8716" width="9.5703125" style="243" customWidth="1"/>
    <col min="8717" max="8960" width="11.42578125" style="243"/>
    <col min="8961" max="8961" width="2" style="243" customWidth="1"/>
    <col min="8962" max="8962" width="31.42578125" style="243" customWidth="1"/>
    <col min="8963" max="8963" width="13.42578125" style="243" customWidth="1"/>
    <col min="8964" max="8967" width="11.42578125" style="243"/>
    <col min="8968" max="8968" width="26.42578125" style="243" customWidth="1"/>
    <col min="8969" max="8969" width="13" style="243" customWidth="1"/>
    <col min="8970" max="8970" width="14.42578125" style="243" customWidth="1"/>
    <col min="8971" max="8971" width="12" style="243" customWidth="1"/>
    <col min="8972" max="8972" width="9.5703125" style="243" customWidth="1"/>
    <col min="8973" max="9216" width="11.42578125" style="243"/>
    <col min="9217" max="9217" width="2" style="243" customWidth="1"/>
    <col min="9218" max="9218" width="31.42578125" style="243" customWidth="1"/>
    <col min="9219" max="9219" width="13.42578125" style="243" customWidth="1"/>
    <col min="9220" max="9223" width="11.42578125" style="243"/>
    <col min="9224" max="9224" width="26.42578125" style="243" customWidth="1"/>
    <col min="9225" max="9225" width="13" style="243" customWidth="1"/>
    <col min="9226" max="9226" width="14.42578125" style="243" customWidth="1"/>
    <col min="9227" max="9227" width="12" style="243" customWidth="1"/>
    <col min="9228" max="9228" width="9.5703125" style="243" customWidth="1"/>
    <col min="9229" max="9472" width="11.42578125" style="243"/>
    <col min="9473" max="9473" width="2" style="243" customWidth="1"/>
    <col min="9474" max="9474" width="31.42578125" style="243" customWidth="1"/>
    <col min="9475" max="9475" width="13.42578125" style="243" customWidth="1"/>
    <col min="9476" max="9479" width="11.42578125" style="243"/>
    <col min="9480" max="9480" width="26.42578125" style="243" customWidth="1"/>
    <col min="9481" max="9481" width="13" style="243" customWidth="1"/>
    <col min="9482" max="9482" width="14.42578125" style="243" customWidth="1"/>
    <col min="9483" max="9483" width="12" style="243" customWidth="1"/>
    <col min="9484" max="9484" width="9.5703125" style="243" customWidth="1"/>
    <col min="9485" max="9728" width="11.42578125" style="243"/>
    <col min="9729" max="9729" width="2" style="243" customWidth="1"/>
    <col min="9730" max="9730" width="31.42578125" style="243" customWidth="1"/>
    <col min="9731" max="9731" width="13.42578125" style="243" customWidth="1"/>
    <col min="9732" max="9735" width="11.42578125" style="243"/>
    <col min="9736" max="9736" width="26.42578125" style="243" customWidth="1"/>
    <col min="9737" max="9737" width="13" style="243" customWidth="1"/>
    <col min="9738" max="9738" width="14.42578125" style="243" customWidth="1"/>
    <col min="9739" max="9739" width="12" style="243" customWidth="1"/>
    <col min="9740" max="9740" width="9.5703125" style="243" customWidth="1"/>
    <col min="9741" max="9984" width="11.42578125" style="243"/>
    <col min="9985" max="9985" width="2" style="243" customWidth="1"/>
    <col min="9986" max="9986" width="31.42578125" style="243" customWidth="1"/>
    <col min="9987" max="9987" width="13.42578125" style="243" customWidth="1"/>
    <col min="9988" max="9991" width="11.42578125" style="243"/>
    <col min="9992" max="9992" width="26.42578125" style="243" customWidth="1"/>
    <col min="9993" max="9993" width="13" style="243" customWidth="1"/>
    <col min="9994" max="9994" width="14.42578125" style="243" customWidth="1"/>
    <col min="9995" max="9995" width="12" style="243" customWidth="1"/>
    <col min="9996" max="9996" width="9.5703125" style="243" customWidth="1"/>
    <col min="9997" max="10240" width="11.42578125" style="243"/>
    <col min="10241" max="10241" width="2" style="243" customWidth="1"/>
    <col min="10242" max="10242" width="31.42578125" style="243" customWidth="1"/>
    <col min="10243" max="10243" width="13.42578125" style="243" customWidth="1"/>
    <col min="10244" max="10247" width="11.42578125" style="243"/>
    <col min="10248" max="10248" width="26.42578125" style="243" customWidth="1"/>
    <col min="10249" max="10249" width="13" style="243" customWidth="1"/>
    <col min="10250" max="10250" width="14.42578125" style="243" customWidth="1"/>
    <col min="10251" max="10251" width="12" style="243" customWidth="1"/>
    <col min="10252" max="10252" width="9.5703125" style="243" customWidth="1"/>
    <col min="10253" max="10496" width="11.42578125" style="243"/>
    <col min="10497" max="10497" width="2" style="243" customWidth="1"/>
    <col min="10498" max="10498" width="31.42578125" style="243" customWidth="1"/>
    <col min="10499" max="10499" width="13.42578125" style="243" customWidth="1"/>
    <col min="10500" max="10503" width="11.42578125" style="243"/>
    <col min="10504" max="10504" width="26.42578125" style="243" customWidth="1"/>
    <col min="10505" max="10505" width="13" style="243" customWidth="1"/>
    <col min="10506" max="10506" width="14.42578125" style="243" customWidth="1"/>
    <col min="10507" max="10507" width="12" style="243" customWidth="1"/>
    <col min="10508" max="10508" width="9.5703125" style="243" customWidth="1"/>
    <col min="10509" max="10752" width="11.42578125" style="243"/>
    <col min="10753" max="10753" width="2" style="243" customWidth="1"/>
    <col min="10754" max="10754" width="31.42578125" style="243" customWidth="1"/>
    <col min="10755" max="10755" width="13.42578125" style="243" customWidth="1"/>
    <col min="10756" max="10759" width="11.42578125" style="243"/>
    <col min="10760" max="10760" width="26.42578125" style="243" customWidth="1"/>
    <col min="10761" max="10761" width="13" style="243" customWidth="1"/>
    <col min="10762" max="10762" width="14.42578125" style="243" customWidth="1"/>
    <col min="10763" max="10763" width="12" style="243" customWidth="1"/>
    <col min="10764" max="10764" width="9.5703125" style="243" customWidth="1"/>
    <col min="10765" max="11008" width="11.42578125" style="243"/>
    <col min="11009" max="11009" width="2" style="243" customWidth="1"/>
    <col min="11010" max="11010" width="31.42578125" style="243" customWidth="1"/>
    <col min="11011" max="11011" width="13.42578125" style="243" customWidth="1"/>
    <col min="11012" max="11015" width="11.42578125" style="243"/>
    <col min="11016" max="11016" width="26.42578125" style="243" customWidth="1"/>
    <col min="11017" max="11017" width="13" style="243" customWidth="1"/>
    <col min="11018" max="11018" width="14.42578125" style="243" customWidth="1"/>
    <col min="11019" max="11019" width="12" style="243" customWidth="1"/>
    <col min="11020" max="11020" width="9.5703125" style="243" customWidth="1"/>
    <col min="11021" max="11264" width="11.42578125" style="243"/>
    <col min="11265" max="11265" width="2" style="243" customWidth="1"/>
    <col min="11266" max="11266" width="31.42578125" style="243" customWidth="1"/>
    <col min="11267" max="11267" width="13.42578125" style="243" customWidth="1"/>
    <col min="11268" max="11271" width="11.42578125" style="243"/>
    <col min="11272" max="11272" width="26.42578125" style="243" customWidth="1"/>
    <col min="11273" max="11273" width="13" style="243" customWidth="1"/>
    <col min="11274" max="11274" width="14.42578125" style="243" customWidth="1"/>
    <col min="11275" max="11275" width="12" style="243" customWidth="1"/>
    <col min="11276" max="11276" width="9.5703125" style="243" customWidth="1"/>
    <col min="11277" max="11520" width="11.42578125" style="243"/>
    <col min="11521" max="11521" width="2" style="243" customWidth="1"/>
    <col min="11522" max="11522" width="31.42578125" style="243" customWidth="1"/>
    <col min="11523" max="11523" width="13.42578125" style="243" customWidth="1"/>
    <col min="11524" max="11527" width="11.42578125" style="243"/>
    <col min="11528" max="11528" width="26.42578125" style="243" customWidth="1"/>
    <col min="11529" max="11529" width="13" style="243" customWidth="1"/>
    <col min="11530" max="11530" width="14.42578125" style="243" customWidth="1"/>
    <col min="11531" max="11531" width="12" style="243" customWidth="1"/>
    <col min="11532" max="11532" width="9.5703125" style="243" customWidth="1"/>
    <col min="11533" max="11776" width="11.42578125" style="243"/>
    <col min="11777" max="11777" width="2" style="243" customWidth="1"/>
    <col min="11778" max="11778" width="31.42578125" style="243" customWidth="1"/>
    <col min="11779" max="11779" width="13.42578125" style="243" customWidth="1"/>
    <col min="11780" max="11783" width="11.42578125" style="243"/>
    <col min="11784" max="11784" width="26.42578125" style="243" customWidth="1"/>
    <col min="11785" max="11785" width="13" style="243" customWidth="1"/>
    <col min="11786" max="11786" width="14.42578125" style="243" customWidth="1"/>
    <col min="11787" max="11787" width="12" style="243" customWidth="1"/>
    <col min="11788" max="11788" width="9.5703125" style="243" customWidth="1"/>
    <col min="11789" max="12032" width="11.42578125" style="243"/>
    <col min="12033" max="12033" width="2" style="243" customWidth="1"/>
    <col min="12034" max="12034" width="31.42578125" style="243" customWidth="1"/>
    <col min="12035" max="12035" width="13.42578125" style="243" customWidth="1"/>
    <col min="12036" max="12039" width="11.42578125" style="243"/>
    <col min="12040" max="12040" width="26.42578125" style="243" customWidth="1"/>
    <col min="12041" max="12041" width="13" style="243" customWidth="1"/>
    <col min="12042" max="12042" width="14.42578125" style="243" customWidth="1"/>
    <col min="12043" max="12043" width="12" style="243" customWidth="1"/>
    <col min="12044" max="12044" width="9.5703125" style="243" customWidth="1"/>
    <col min="12045" max="12288" width="11.42578125" style="243"/>
    <col min="12289" max="12289" width="2" style="243" customWidth="1"/>
    <col min="12290" max="12290" width="31.42578125" style="243" customWidth="1"/>
    <col min="12291" max="12291" width="13.42578125" style="243" customWidth="1"/>
    <col min="12292" max="12295" width="11.42578125" style="243"/>
    <col min="12296" max="12296" width="26.42578125" style="243" customWidth="1"/>
    <col min="12297" max="12297" width="13" style="243" customWidth="1"/>
    <col min="12298" max="12298" width="14.42578125" style="243" customWidth="1"/>
    <col min="12299" max="12299" width="12" style="243" customWidth="1"/>
    <col min="12300" max="12300" width="9.5703125" style="243" customWidth="1"/>
    <col min="12301" max="12544" width="11.42578125" style="243"/>
    <col min="12545" max="12545" width="2" style="243" customWidth="1"/>
    <col min="12546" max="12546" width="31.42578125" style="243" customWidth="1"/>
    <col min="12547" max="12547" width="13.42578125" style="243" customWidth="1"/>
    <col min="12548" max="12551" width="11.42578125" style="243"/>
    <col min="12552" max="12552" width="26.42578125" style="243" customWidth="1"/>
    <col min="12553" max="12553" width="13" style="243" customWidth="1"/>
    <col min="12554" max="12554" width="14.42578125" style="243" customWidth="1"/>
    <col min="12555" max="12555" width="12" style="243" customWidth="1"/>
    <col min="12556" max="12556" width="9.5703125" style="243" customWidth="1"/>
    <col min="12557" max="12800" width="11.42578125" style="243"/>
    <col min="12801" max="12801" width="2" style="243" customWidth="1"/>
    <col min="12802" max="12802" width="31.42578125" style="243" customWidth="1"/>
    <col min="12803" max="12803" width="13.42578125" style="243" customWidth="1"/>
    <col min="12804" max="12807" width="11.42578125" style="243"/>
    <col min="12808" max="12808" width="26.42578125" style="243" customWidth="1"/>
    <col min="12809" max="12809" width="13" style="243" customWidth="1"/>
    <col min="12810" max="12810" width="14.42578125" style="243" customWidth="1"/>
    <col min="12811" max="12811" width="12" style="243" customWidth="1"/>
    <col min="12812" max="12812" width="9.5703125" style="243" customWidth="1"/>
    <col min="12813" max="13056" width="11.42578125" style="243"/>
    <col min="13057" max="13057" width="2" style="243" customWidth="1"/>
    <col min="13058" max="13058" width="31.42578125" style="243" customWidth="1"/>
    <col min="13059" max="13059" width="13.42578125" style="243" customWidth="1"/>
    <col min="13060" max="13063" width="11.42578125" style="243"/>
    <col min="13064" max="13064" width="26.42578125" style="243" customWidth="1"/>
    <col min="13065" max="13065" width="13" style="243" customWidth="1"/>
    <col min="13066" max="13066" width="14.42578125" style="243" customWidth="1"/>
    <col min="13067" max="13067" width="12" style="243" customWidth="1"/>
    <col min="13068" max="13068" width="9.5703125" style="243" customWidth="1"/>
    <col min="13069" max="13312" width="11.42578125" style="243"/>
    <col min="13313" max="13313" width="2" style="243" customWidth="1"/>
    <col min="13314" max="13314" width="31.42578125" style="243" customWidth="1"/>
    <col min="13315" max="13315" width="13.42578125" style="243" customWidth="1"/>
    <col min="13316" max="13319" width="11.42578125" style="243"/>
    <col min="13320" max="13320" width="26.42578125" style="243" customWidth="1"/>
    <col min="13321" max="13321" width="13" style="243" customWidth="1"/>
    <col min="13322" max="13322" width="14.42578125" style="243" customWidth="1"/>
    <col min="13323" max="13323" width="12" style="243" customWidth="1"/>
    <col min="13324" max="13324" width="9.5703125" style="243" customWidth="1"/>
    <col min="13325" max="13568" width="11.42578125" style="243"/>
    <col min="13569" max="13569" width="2" style="243" customWidth="1"/>
    <col min="13570" max="13570" width="31.42578125" style="243" customWidth="1"/>
    <col min="13571" max="13571" width="13.42578125" style="243" customWidth="1"/>
    <col min="13572" max="13575" width="11.42578125" style="243"/>
    <col min="13576" max="13576" width="26.42578125" style="243" customWidth="1"/>
    <col min="13577" max="13577" width="13" style="243" customWidth="1"/>
    <col min="13578" max="13578" width="14.42578125" style="243" customWidth="1"/>
    <col min="13579" max="13579" width="12" style="243" customWidth="1"/>
    <col min="13580" max="13580" width="9.5703125" style="243" customWidth="1"/>
    <col min="13581" max="13824" width="11.42578125" style="243"/>
    <col min="13825" max="13825" width="2" style="243" customWidth="1"/>
    <col min="13826" max="13826" width="31.42578125" style="243" customWidth="1"/>
    <col min="13827" max="13827" width="13.42578125" style="243" customWidth="1"/>
    <col min="13828" max="13831" width="11.42578125" style="243"/>
    <col min="13832" max="13832" width="26.42578125" style="243" customWidth="1"/>
    <col min="13833" max="13833" width="13" style="243" customWidth="1"/>
    <col min="13834" max="13834" width="14.42578125" style="243" customWidth="1"/>
    <col min="13835" max="13835" width="12" style="243" customWidth="1"/>
    <col min="13836" max="13836" width="9.5703125" style="243" customWidth="1"/>
    <col min="13837" max="14080" width="11.42578125" style="243"/>
    <col min="14081" max="14081" width="2" style="243" customWidth="1"/>
    <col min="14082" max="14082" width="31.42578125" style="243" customWidth="1"/>
    <col min="14083" max="14083" width="13.42578125" style="243" customWidth="1"/>
    <col min="14084" max="14087" width="11.42578125" style="243"/>
    <col min="14088" max="14088" width="26.42578125" style="243" customWidth="1"/>
    <col min="14089" max="14089" width="13" style="243" customWidth="1"/>
    <col min="14090" max="14090" width="14.42578125" style="243" customWidth="1"/>
    <col min="14091" max="14091" width="12" style="243" customWidth="1"/>
    <col min="14092" max="14092" width="9.5703125" style="243" customWidth="1"/>
    <col min="14093" max="14336" width="11.42578125" style="243"/>
    <col min="14337" max="14337" width="2" style="243" customWidth="1"/>
    <col min="14338" max="14338" width="31.42578125" style="243" customWidth="1"/>
    <col min="14339" max="14339" width="13.42578125" style="243" customWidth="1"/>
    <col min="14340" max="14343" width="11.42578125" style="243"/>
    <col min="14344" max="14344" width="26.42578125" style="243" customWidth="1"/>
    <col min="14345" max="14345" width="13" style="243" customWidth="1"/>
    <col min="14346" max="14346" width="14.42578125" style="243" customWidth="1"/>
    <col min="14347" max="14347" width="12" style="243" customWidth="1"/>
    <col min="14348" max="14348" width="9.5703125" style="243" customWidth="1"/>
    <col min="14349" max="14592" width="11.42578125" style="243"/>
    <col min="14593" max="14593" width="2" style="243" customWidth="1"/>
    <col min="14594" max="14594" width="31.42578125" style="243" customWidth="1"/>
    <col min="14595" max="14595" width="13.42578125" style="243" customWidth="1"/>
    <col min="14596" max="14599" width="11.42578125" style="243"/>
    <col min="14600" max="14600" width="26.42578125" style="243" customWidth="1"/>
    <col min="14601" max="14601" width="13" style="243" customWidth="1"/>
    <col min="14602" max="14602" width="14.42578125" style="243" customWidth="1"/>
    <col min="14603" max="14603" width="12" style="243" customWidth="1"/>
    <col min="14604" max="14604" width="9.5703125" style="243" customWidth="1"/>
    <col min="14605" max="14848" width="11.42578125" style="243"/>
    <col min="14849" max="14849" width="2" style="243" customWidth="1"/>
    <col min="14850" max="14850" width="31.42578125" style="243" customWidth="1"/>
    <col min="14851" max="14851" width="13.42578125" style="243" customWidth="1"/>
    <col min="14852" max="14855" width="11.42578125" style="243"/>
    <col min="14856" max="14856" width="26.42578125" style="243" customWidth="1"/>
    <col min="14857" max="14857" width="13" style="243" customWidth="1"/>
    <col min="14858" max="14858" width="14.42578125" style="243" customWidth="1"/>
    <col min="14859" max="14859" width="12" style="243" customWidth="1"/>
    <col min="14860" max="14860" width="9.5703125" style="243" customWidth="1"/>
    <col min="14861" max="15104" width="11.42578125" style="243"/>
    <col min="15105" max="15105" width="2" style="243" customWidth="1"/>
    <col min="15106" max="15106" width="31.42578125" style="243" customWidth="1"/>
    <col min="15107" max="15107" width="13.42578125" style="243" customWidth="1"/>
    <col min="15108" max="15111" width="11.42578125" style="243"/>
    <col min="15112" max="15112" width="26.42578125" style="243" customWidth="1"/>
    <col min="15113" max="15113" width="13" style="243" customWidth="1"/>
    <col min="15114" max="15114" width="14.42578125" style="243" customWidth="1"/>
    <col min="15115" max="15115" width="12" style="243" customWidth="1"/>
    <col min="15116" max="15116" width="9.5703125" style="243" customWidth="1"/>
    <col min="15117" max="15360" width="11.42578125" style="243"/>
    <col min="15361" max="15361" width="2" style="243" customWidth="1"/>
    <col min="15362" max="15362" width="31.42578125" style="243" customWidth="1"/>
    <col min="15363" max="15363" width="13.42578125" style="243" customWidth="1"/>
    <col min="15364" max="15367" width="11.42578125" style="243"/>
    <col min="15368" max="15368" width="26.42578125" style="243" customWidth="1"/>
    <col min="15369" max="15369" width="13" style="243" customWidth="1"/>
    <col min="15370" max="15370" width="14.42578125" style="243" customWidth="1"/>
    <col min="15371" max="15371" width="12" style="243" customWidth="1"/>
    <col min="15372" max="15372" width="9.5703125" style="243" customWidth="1"/>
    <col min="15373" max="15616" width="11.42578125" style="243"/>
    <col min="15617" max="15617" width="2" style="243" customWidth="1"/>
    <col min="15618" max="15618" width="31.42578125" style="243" customWidth="1"/>
    <col min="15619" max="15619" width="13.42578125" style="243" customWidth="1"/>
    <col min="15620" max="15623" width="11.42578125" style="243"/>
    <col min="15624" max="15624" width="26.42578125" style="243" customWidth="1"/>
    <col min="15625" max="15625" width="13" style="243" customWidth="1"/>
    <col min="15626" max="15626" width="14.42578125" style="243" customWidth="1"/>
    <col min="15627" max="15627" width="12" style="243" customWidth="1"/>
    <col min="15628" max="15628" width="9.5703125" style="243" customWidth="1"/>
    <col min="15629" max="15872" width="11.42578125" style="243"/>
    <col min="15873" max="15873" width="2" style="243" customWidth="1"/>
    <col min="15874" max="15874" width="31.42578125" style="243" customWidth="1"/>
    <col min="15875" max="15875" width="13.42578125" style="243" customWidth="1"/>
    <col min="15876" max="15879" width="11.42578125" style="243"/>
    <col min="15880" max="15880" width="26.42578125" style="243" customWidth="1"/>
    <col min="15881" max="15881" width="13" style="243" customWidth="1"/>
    <col min="15882" max="15882" width="14.42578125" style="243" customWidth="1"/>
    <col min="15883" max="15883" width="12" style="243" customWidth="1"/>
    <col min="15884" max="15884" width="9.5703125" style="243" customWidth="1"/>
    <col min="15885" max="16128" width="11.42578125" style="243"/>
    <col min="16129" max="16129" width="2" style="243" customWidth="1"/>
    <col min="16130" max="16130" width="31.42578125" style="243" customWidth="1"/>
    <col min="16131" max="16131" width="13.42578125" style="243" customWidth="1"/>
    <col min="16132" max="16135" width="11.42578125" style="243"/>
    <col min="16136" max="16136" width="26.42578125" style="243" customWidth="1"/>
    <col min="16137" max="16137" width="13" style="243" customWidth="1"/>
    <col min="16138" max="16138" width="14.42578125" style="243" customWidth="1"/>
    <col min="16139" max="16139" width="12" style="243" customWidth="1"/>
    <col min="16140" max="16140" width="9.5703125" style="243" customWidth="1"/>
    <col min="16141" max="16384" width="11.42578125" style="243"/>
  </cols>
  <sheetData>
    <row r="1" spans="1:26" ht="18" x14ac:dyDescent="0.2">
      <c r="A1" s="242" t="s">
        <v>116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</row>
    <row r="2" spans="1:26" ht="18" x14ac:dyDescent="0.2">
      <c r="A2" s="242" t="s">
        <v>117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</row>
    <row r="3" spans="1:26" ht="18" x14ac:dyDescent="0.2">
      <c r="A3" s="244" t="s">
        <v>118</v>
      </c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244"/>
    </row>
    <row r="4" spans="1:26" x14ac:dyDescent="0.2">
      <c r="A4" s="245"/>
      <c r="B4" s="246"/>
      <c r="C4" s="246"/>
      <c r="D4" s="246"/>
      <c r="E4" s="246"/>
      <c r="F4" s="246"/>
      <c r="G4" s="246"/>
      <c r="H4" s="246"/>
      <c r="I4" s="246"/>
      <c r="J4" s="247"/>
      <c r="K4" s="246"/>
      <c r="L4" s="248"/>
    </row>
    <row r="5" spans="1:26" ht="34.5" customHeight="1" x14ac:dyDescent="0.2">
      <c r="A5" s="249" t="str">
        <f>+'[3]FE-03'!A5</f>
        <v>PROYECTO</v>
      </c>
      <c r="B5" s="250"/>
      <c r="C5" s="251" t="str">
        <f>+'[1]FE-02'!N7</f>
        <v>"CREACION DE RESERVORIO EN EL SECTOR CARMEN PAMPA DE LA LOCALIDAD DE PULCAY DEL DISTRITO DE LOS CHANKAS, PROVINCIA DE CHINCHEROS - DEPARTAMENTO DE APURIMAC"</v>
      </c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3"/>
    </row>
    <row r="6" spans="1:26" x14ac:dyDescent="0.2">
      <c r="A6" s="249" t="str">
        <f>+'[3]FE-03'!A8</f>
        <v>FTE - FTO</v>
      </c>
      <c r="B6" s="254"/>
      <c r="C6" s="255" t="str">
        <f>+'[1]FE-02'!N29</f>
        <v>DONACIONES Y TRANSFERENCIAS  - CANON Y SOBRECANON, REGALIAS, RENTA DE ADUANAS Y PARTICIPACIONES</v>
      </c>
      <c r="D6" s="255"/>
      <c r="E6" s="255"/>
      <c r="F6" s="255"/>
      <c r="G6" s="255"/>
      <c r="H6" s="255"/>
      <c r="I6" s="255"/>
      <c r="J6" s="255"/>
      <c r="K6" s="255"/>
      <c r="L6" s="256"/>
    </row>
    <row r="7" spans="1:26" x14ac:dyDescent="0.2">
      <c r="A7" s="249" t="str">
        <f>+'[3]FE-03'!A9</f>
        <v xml:space="preserve">MODALIDAD </v>
      </c>
      <c r="B7" s="254"/>
      <c r="C7" s="257" t="str">
        <f>+'[3]FE-03'!B9</f>
        <v>Administracion Directa</v>
      </c>
      <c r="D7" s="258"/>
      <c r="E7" s="258"/>
      <c r="F7" s="259"/>
      <c r="G7" s="259"/>
      <c r="H7" s="259"/>
      <c r="I7" s="260" t="s">
        <v>119</v>
      </c>
      <c r="J7" s="260"/>
      <c r="K7" s="261">
        <f>+'[1]FE-02'!W34</f>
        <v>193340.06</v>
      </c>
      <c r="L7" s="261"/>
    </row>
    <row r="8" spans="1:26" x14ac:dyDescent="0.2">
      <c r="A8" s="262"/>
      <c r="B8" s="263"/>
      <c r="C8" s="264"/>
      <c r="D8" s="264"/>
      <c r="E8" s="264"/>
      <c r="F8" s="265"/>
      <c r="G8" s="265"/>
      <c r="H8" s="265"/>
      <c r="I8" s="266" t="s">
        <v>120</v>
      </c>
      <c r="J8" s="267"/>
      <c r="K8" s="268">
        <f>+'[1]FE-02'!U148</f>
        <v>12810</v>
      </c>
      <c r="L8" s="269"/>
    </row>
    <row r="9" spans="1:26" x14ac:dyDescent="0.2">
      <c r="A9" s="245"/>
      <c r="B9" s="246"/>
      <c r="C9" s="246"/>
      <c r="D9" s="246"/>
      <c r="E9" s="246"/>
      <c r="F9" s="246"/>
      <c r="G9" s="246"/>
      <c r="H9" s="246"/>
      <c r="I9" s="246"/>
      <c r="J9" s="247"/>
      <c r="K9" s="246"/>
      <c r="L9" s="246"/>
    </row>
    <row r="10" spans="1:26" x14ac:dyDescent="0.2">
      <c r="A10" s="245"/>
      <c r="B10" s="246"/>
      <c r="C10" s="246"/>
      <c r="D10" s="246"/>
      <c r="E10" s="246"/>
      <c r="F10" s="246"/>
      <c r="G10" s="246"/>
      <c r="H10" s="246"/>
      <c r="I10" s="246"/>
      <c r="J10" s="247"/>
      <c r="K10" s="246"/>
      <c r="L10" s="246"/>
    </row>
    <row r="11" spans="1:26" x14ac:dyDescent="0.2">
      <c r="A11" s="245"/>
      <c r="B11" s="246"/>
      <c r="C11" s="246"/>
      <c r="D11" s="246"/>
      <c r="E11" s="246"/>
      <c r="F11" s="246"/>
      <c r="G11" s="246"/>
      <c r="H11" s="246"/>
      <c r="I11" s="246"/>
      <c r="J11" s="247"/>
      <c r="K11" s="246"/>
      <c r="L11" s="246"/>
    </row>
    <row r="12" spans="1:26" x14ac:dyDescent="0.2">
      <c r="A12" s="245"/>
      <c r="B12" s="246"/>
      <c r="C12" s="246"/>
      <c r="D12" s="246"/>
      <c r="E12" s="246"/>
      <c r="F12" s="246"/>
      <c r="G12" s="246"/>
      <c r="H12" s="246"/>
      <c r="I12" s="246"/>
      <c r="J12" s="247"/>
      <c r="K12" s="246"/>
      <c r="L12" s="246"/>
    </row>
    <row r="13" spans="1:26" x14ac:dyDescent="0.2">
      <c r="A13" s="245"/>
      <c r="B13" s="246"/>
      <c r="C13" s="246"/>
      <c r="D13" s="246"/>
      <c r="E13" s="246"/>
      <c r="F13" s="246"/>
      <c r="G13" s="246"/>
      <c r="H13" s="246"/>
      <c r="I13" s="246"/>
      <c r="J13" s="247"/>
      <c r="K13" s="246"/>
      <c r="L13" s="248"/>
    </row>
    <row r="14" spans="1:26" x14ac:dyDescent="0.2">
      <c r="A14" s="245"/>
      <c r="B14" s="246"/>
      <c r="C14" s="246"/>
      <c r="D14" s="246"/>
      <c r="E14" s="246"/>
      <c r="F14" s="246"/>
      <c r="G14" s="246"/>
      <c r="H14" s="246"/>
      <c r="I14" s="246"/>
      <c r="J14" s="247"/>
      <c r="K14" s="246"/>
      <c r="L14" s="248"/>
    </row>
    <row r="15" spans="1:26" x14ac:dyDescent="0.2">
      <c r="A15" s="245"/>
      <c r="B15" s="246"/>
      <c r="C15" s="246"/>
      <c r="D15" s="246"/>
      <c r="E15" s="246"/>
      <c r="F15" s="246"/>
      <c r="G15" s="246"/>
      <c r="H15" s="246"/>
      <c r="I15" s="246"/>
      <c r="J15" s="247"/>
      <c r="K15" s="246"/>
      <c r="L15" s="248"/>
    </row>
    <row r="16" spans="1:26" x14ac:dyDescent="0.2">
      <c r="A16" s="245"/>
      <c r="B16" s="246"/>
      <c r="C16" s="246"/>
      <c r="D16" s="246"/>
      <c r="E16" s="246"/>
      <c r="F16" s="246"/>
      <c r="G16" s="246"/>
      <c r="H16" s="246"/>
      <c r="I16" s="246"/>
      <c r="J16" s="247"/>
      <c r="K16" s="246"/>
      <c r="L16" s="248"/>
    </row>
    <row r="17" spans="1:12" x14ac:dyDescent="0.2">
      <c r="A17" s="245"/>
      <c r="B17" s="246"/>
      <c r="C17" s="246"/>
      <c r="D17" s="246"/>
      <c r="E17" s="246"/>
      <c r="F17" s="246"/>
      <c r="G17" s="246"/>
      <c r="H17" s="246"/>
      <c r="I17" s="246"/>
      <c r="J17" s="247"/>
      <c r="K17" s="246"/>
      <c r="L17" s="248"/>
    </row>
    <row r="18" spans="1:12" x14ac:dyDescent="0.2">
      <c r="A18" s="245"/>
      <c r="B18" s="246"/>
      <c r="C18" s="246"/>
      <c r="D18" s="246"/>
      <c r="E18" s="246"/>
      <c r="F18" s="246"/>
      <c r="G18" s="246"/>
      <c r="H18" s="246"/>
      <c r="I18" s="246"/>
      <c r="J18" s="247"/>
      <c r="K18" s="246"/>
      <c r="L18" s="248"/>
    </row>
    <row r="19" spans="1:12" x14ac:dyDescent="0.2">
      <c r="A19" s="245"/>
      <c r="B19" s="246"/>
      <c r="C19" s="246"/>
      <c r="D19" s="246"/>
      <c r="E19" s="246"/>
      <c r="F19" s="246"/>
      <c r="G19" s="246"/>
      <c r="H19" s="246"/>
      <c r="I19" s="246"/>
      <c r="J19" s="247"/>
      <c r="K19" s="246"/>
      <c r="L19" s="248"/>
    </row>
    <row r="20" spans="1:12" x14ac:dyDescent="0.2">
      <c r="A20" s="245"/>
      <c r="B20" s="246"/>
      <c r="C20" s="246"/>
      <c r="D20" s="246"/>
      <c r="E20" s="246"/>
      <c r="F20" s="246"/>
      <c r="G20" s="246"/>
      <c r="H20" s="246"/>
      <c r="I20" s="246"/>
      <c r="J20" s="247"/>
      <c r="K20" s="246"/>
      <c r="L20" s="248"/>
    </row>
    <row r="21" spans="1:12" x14ac:dyDescent="0.2">
      <c r="A21" s="245"/>
      <c r="B21" s="246"/>
      <c r="C21" s="246"/>
      <c r="D21" s="246"/>
      <c r="E21" s="246"/>
      <c r="F21" s="246"/>
      <c r="G21" s="246"/>
      <c r="H21" s="246"/>
      <c r="I21" s="246"/>
      <c r="J21" s="247"/>
      <c r="K21" s="246"/>
      <c r="L21" s="248"/>
    </row>
    <row r="22" spans="1:12" x14ac:dyDescent="0.2">
      <c r="A22" s="245"/>
      <c r="B22" s="246"/>
      <c r="C22" s="246"/>
      <c r="D22" s="246"/>
      <c r="E22" s="246"/>
      <c r="F22" s="246"/>
      <c r="G22" s="246"/>
      <c r="H22" s="246"/>
      <c r="I22" s="246"/>
      <c r="J22" s="247"/>
      <c r="K22" s="246"/>
      <c r="L22" s="248"/>
    </row>
    <row r="23" spans="1:12" x14ac:dyDescent="0.2">
      <c r="A23" s="245"/>
      <c r="B23" s="246"/>
      <c r="C23" s="246"/>
      <c r="D23" s="246"/>
      <c r="E23" s="246"/>
      <c r="F23" s="246"/>
      <c r="G23" s="246"/>
      <c r="H23" s="246"/>
      <c r="I23" s="246"/>
      <c r="J23" s="247"/>
      <c r="K23" s="246"/>
      <c r="L23" s="248"/>
    </row>
    <row r="24" spans="1:12" x14ac:dyDescent="0.2">
      <c r="A24" s="245"/>
      <c r="B24" s="246"/>
      <c r="C24" s="246"/>
      <c r="D24" s="246"/>
      <c r="E24" s="246"/>
      <c r="F24" s="246"/>
      <c r="G24" s="246"/>
      <c r="H24" s="246"/>
      <c r="I24" s="246"/>
      <c r="J24" s="247"/>
      <c r="K24" s="246"/>
      <c r="L24" s="248"/>
    </row>
    <row r="25" spans="1:12" x14ac:dyDescent="0.2">
      <c r="A25" s="245"/>
      <c r="B25" s="246"/>
      <c r="C25" s="246"/>
      <c r="D25" s="246"/>
      <c r="E25" s="246"/>
      <c r="F25" s="246"/>
      <c r="G25" s="246"/>
      <c r="H25" s="246"/>
      <c r="I25" s="246"/>
      <c r="J25" s="247"/>
      <c r="K25" s="246"/>
      <c r="L25" s="248"/>
    </row>
    <row r="26" spans="1:12" x14ac:dyDescent="0.2">
      <c r="A26" s="245"/>
      <c r="B26" s="246"/>
      <c r="C26" s="246"/>
      <c r="D26" s="246"/>
      <c r="E26" s="246"/>
      <c r="F26" s="246"/>
      <c r="G26" s="246"/>
      <c r="H26" s="246"/>
      <c r="I26" s="246"/>
      <c r="J26" s="247"/>
      <c r="K26" s="246"/>
      <c r="L26" s="248"/>
    </row>
    <row r="27" spans="1:12" x14ac:dyDescent="0.2">
      <c r="A27" s="245"/>
      <c r="B27" s="246"/>
      <c r="C27" s="246"/>
      <c r="D27" s="246"/>
      <c r="E27" s="246"/>
      <c r="F27" s="246"/>
      <c r="G27" s="246"/>
      <c r="H27" s="246"/>
      <c r="I27" s="246"/>
      <c r="J27" s="247"/>
      <c r="K27" s="246"/>
      <c r="L27" s="248"/>
    </row>
    <row r="28" spans="1:12" x14ac:dyDescent="0.2">
      <c r="A28" s="245"/>
      <c r="B28" s="246"/>
      <c r="C28" s="246"/>
      <c r="D28" s="246"/>
      <c r="E28" s="246"/>
      <c r="F28" s="246"/>
      <c r="G28" s="246"/>
      <c r="H28" s="246"/>
      <c r="I28" s="246"/>
      <c r="J28" s="247"/>
      <c r="K28" s="246"/>
      <c r="L28" s="248"/>
    </row>
    <row r="29" spans="1:12" x14ac:dyDescent="0.2">
      <c r="A29" s="245"/>
      <c r="B29" s="246"/>
      <c r="C29" s="246"/>
      <c r="D29" s="246"/>
      <c r="E29" s="246"/>
      <c r="F29" s="246"/>
      <c r="G29" s="246"/>
      <c r="H29" s="246"/>
      <c r="I29" s="246"/>
      <c r="J29" s="247"/>
      <c r="K29" s="246"/>
      <c r="L29" s="248"/>
    </row>
    <row r="30" spans="1:12" x14ac:dyDescent="0.2">
      <c r="A30" s="245"/>
      <c r="B30" s="246"/>
      <c r="C30" s="246"/>
      <c r="D30" s="246"/>
      <c r="E30" s="246"/>
      <c r="F30" s="246"/>
      <c r="G30" s="246"/>
      <c r="H30" s="246"/>
      <c r="I30" s="246"/>
      <c r="J30" s="247"/>
      <c r="K30" s="246"/>
      <c r="L30" s="248"/>
    </row>
    <row r="31" spans="1:12" x14ac:dyDescent="0.2">
      <c r="A31" s="245"/>
      <c r="B31" s="246"/>
      <c r="C31" s="246"/>
      <c r="D31" s="246"/>
      <c r="E31" s="246"/>
      <c r="F31" s="246"/>
      <c r="G31" s="246"/>
      <c r="H31" s="246"/>
      <c r="I31" s="246"/>
      <c r="J31" s="247"/>
      <c r="K31" s="246"/>
      <c r="L31" s="248"/>
    </row>
    <row r="32" spans="1:12" x14ac:dyDescent="0.2">
      <c r="A32" s="245"/>
      <c r="B32" s="246"/>
      <c r="C32" s="246"/>
      <c r="D32" s="246"/>
      <c r="E32" s="246"/>
      <c r="F32" s="246"/>
      <c r="G32" s="246"/>
      <c r="H32" s="246"/>
      <c r="I32" s="246"/>
      <c r="J32" s="247"/>
      <c r="K32" s="246"/>
      <c r="L32" s="248"/>
    </row>
    <row r="33" spans="1:12" x14ac:dyDescent="0.2">
      <c r="A33" s="245"/>
      <c r="B33" s="246"/>
      <c r="C33" s="246"/>
      <c r="D33" s="246"/>
      <c r="E33" s="246"/>
      <c r="F33" s="246"/>
      <c r="G33" s="246"/>
      <c r="H33" s="246"/>
      <c r="I33" s="246"/>
      <c r="J33" s="247"/>
      <c r="K33" s="246"/>
      <c r="L33" s="248"/>
    </row>
    <row r="34" spans="1:12" x14ac:dyDescent="0.2">
      <c r="A34" s="245"/>
      <c r="B34" s="246"/>
      <c r="C34" s="246"/>
      <c r="D34" s="246"/>
      <c r="E34" s="246"/>
      <c r="F34" s="246"/>
      <c r="G34" s="246"/>
      <c r="H34" s="246"/>
      <c r="I34" s="246"/>
      <c r="J34" s="247"/>
      <c r="K34" s="246"/>
      <c r="L34" s="248"/>
    </row>
    <row r="35" spans="1:12" x14ac:dyDescent="0.2">
      <c r="A35" s="245"/>
      <c r="B35" s="246"/>
      <c r="C35" s="246"/>
      <c r="D35" s="246"/>
      <c r="E35" s="246"/>
      <c r="F35" s="246"/>
      <c r="G35" s="246"/>
      <c r="H35" s="246"/>
      <c r="I35" s="246"/>
      <c r="J35" s="247"/>
      <c r="K35" s="246"/>
      <c r="L35" s="248"/>
    </row>
    <row r="36" spans="1:12" x14ac:dyDescent="0.2">
      <c r="A36" s="245"/>
      <c r="B36" s="246"/>
      <c r="C36" s="246"/>
      <c r="D36" s="246"/>
      <c r="E36" s="246"/>
      <c r="F36" s="246"/>
      <c r="G36" s="246"/>
      <c r="H36" s="246"/>
      <c r="I36" s="246"/>
      <c r="J36" s="247"/>
      <c r="K36" s="246"/>
      <c r="L36" s="248"/>
    </row>
    <row r="37" spans="1:12" x14ac:dyDescent="0.2">
      <c r="A37" s="245"/>
      <c r="B37" s="246"/>
      <c r="C37" s="246"/>
      <c r="D37" s="246"/>
      <c r="E37" s="246"/>
      <c r="F37" s="246"/>
      <c r="G37" s="246"/>
      <c r="H37" s="246"/>
      <c r="I37" s="246"/>
      <c r="J37" s="247"/>
      <c r="K37" s="246"/>
      <c r="L37" s="248"/>
    </row>
    <row r="38" spans="1:12" x14ac:dyDescent="0.2">
      <c r="A38" s="245"/>
      <c r="B38" s="246"/>
      <c r="C38" s="246"/>
      <c r="D38" s="246"/>
      <c r="E38" s="246"/>
      <c r="F38" s="246"/>
      <c r="G38" s="246"/>
      <c r="H38" s="246"/>
      <c r="I38" s="246"/>
      <c r="J38" s="247"/>
      <c r="K38" s="246"/>
      <c r="L38" s="248"/>
    </row>
    <row r="39" spans="1:12" ht="6.75" customHeight="1" x14ac:dyDescent="0.2">
      <c r="A39" s="245"/>
      <c r="B39" s="246"/>
      <c r="C39" s="246"/>
      <c r="D39" s="246"/>
      <c r="E39" s="246"/>
      <c r="F39" s="246"/>
      <c r="G39" s="246"/>
      <c r="H39" s="246"/>
      <c r="I39" s="246"/>
      <c r="J39" s="247"/>
      <c r="K39" s="246"/>
      <c r="L39" s="248"/>
    </row>
    <row r="40" spans="1:12" x14ac:dyDescent="0.2">
      <c r="A40" s="245"/>
      <c r="B40" s="270" t="s">
        <v>121</v>
      </c>
      <c r="C40" s="270"/>
      <c r="D40" s="270"/>
      <c r="E40" s="270"/>
      <c r="F40" s="270"/>
      <c r="G40" s="271"/>
      <c r="H40" s="270" t="s">
        <v>122</v>
      </c>
      <c r="I40" s="270"/>
      <c r="J40" s="270"/>
      <c r="K40" s="270"/>
      <c r="L40" s="272"/>
    </row>
    <row r="41" spans="1:12" ht="7.5" customHeight="1" thickBot="1" x14ac:dyDescent="0.25">
      <c r="A41" s="245"/>
      <c r="B41" s="246"/>
      <c r="C41" s="246"/>
      <c r="D41" s="246"/>
      <c r="E41" s="246"/>
      <c r="F41" s="246"/>
      <c r="G41" s="246"/>
      <c r="H41" s="246"/>
      <c r="I41" s="247"/>
      <c r="J41" s="246"/>
      <c r="K41" s="246"/>
      <c r="L41" s="248"/>
    </row>
    <row r="42" spans="1:12" x14ac:dyDescent="0.2">
      <c r="A42" s="245"/>
      <c r="B42" s="273"/>
      <c r="C42" s="274" t="s">
        <v>123</v>
      </c>
      <c r="D42" s="275"/>
      <c r="E42" s="274" t="s">
        <v>124</v>
      </c>
      <c r="F42" s="276"/>
      <c r="G42" s="277"/>
      <c r="H42" s="273"/>
      <c r="I42" s="274" t="s">
        <v>123</v>
      </c>
      <c r="J42" s="275"/>
      <c r="K42" s="274" t="s">
        <v>124</v>
      </c>
      <c r="L42" s="276"/>
    </row>
    <row r="43" spans="1:12" x14ac:dyDescent="0.2">
      <c r="A43" s="245"/>
      <c r="B43" s="278" t="s">
        <v>125</v>
      </c>
      <c r="C43" s="279" t="s">
        <v>126</v>
      </c>
      <c r="D43" s="280" t="s">
        <v>127</v>
      </c>
      <c r="E43" s="281" t="s">
        <v>126</v>
      </c>
      <c r="F43" s="282" t="s">
        <v>127</v>
      </c>
      <c r="G43" s="277"/>
      <c r="H43" s="278" t="s">
        <v>125</v>
      </c>
      <c r="I43" s="279" t="s">
        <v>126</v>
      </c>
      <c r="J43" s="280" t="s">
        <v>127</v>
      </c>
      <c r="K43" s="281" t="s">
        <v>126</v>
      </c>
      <c r="L43" s="282" t="s">
        <v>127</v>
      </c>
    </row>
    <row r="44" spans="1:12" ht="13.5" thickBot="1" x14ac:dyDescent="0.25">
      <c r="A44" s="245"/>
      <c r="B44" s="278"/>
      <c r="C44" s="283" t="s">
        <v>33</v>
      </c>
      <c r="D44" s="283" t="s">
        <v>33</v>
      </c>
      <c r="E44" s="283" t="s">
        <v>64</v>
      </c>
      <c r="F44" s="284" t="s">
        <v>64</v>
      </c>
      <c r="G44" s="277"/>
      <c r="H44" s="285"/>
      <c r="I44" s="286" t="s">
        <v>33</v>
      </c>
      <c r="J44" s="286" t="s">
        <v>33</v>
      </c>
      <c r="K44" s="286" t="s">
        <v>64</v>
      </c>
      <c r="L44" s="287" t="s">
        <v>64</v>
      </c>
    </row>
    <row r="45" spans="1:12" x14ac:dyDescent="0.2">
      <c r="A45" s="245"/>
      <c r="B45" s="288" t="s">
        <v>128</v>
      </c>
      <c r="C45" s="289">
        <v>0</v>
      </c>
      <c r="D45" s="290">
        <f>+C45</f>
        <v>0</v>
      </c>
      <c r="E45" s="291">
        <f>+D45/C50</f>
        <v>0</v>
      </c>
      <c r="F45" s="292">
        <v>0</v>
      </c>
      <c r="G45" s="293"/>
      <c r="H45" s="294" t="s">
        <v>128</v>
      </c>
      <c r="I45" s="295">
        <v>0</v>
      </c>
      <c r="J45" s="296">
        <f>+I45</f>
        <v>0</v>
      </c>
      <c r="K45" s="297">
        <v>0</v>
      </c>
      <c r="L45" s="298">
        <f>+K45</f>
        <v>0</v>
      </c>
    </row>
    <row r="46" spans="1:12" x14ac:dyDescent="0.2">
      <c r="A46" s="299"/>
      <c r="B46" s="300" t="s">
        <v>129</v>
      </c>
      <c r="C46" s="301">
        <v>8617.17</v>
      </c>
      <c r="D46" s="302">
        <f>+D45+C46</f>
        <v>8617.17</v>
      </c>
      <c r="E46" s="303">
        <f>C46/C50</f>
        <v>5.7826758020896943E-2</v>
      </c>
      <c r="F46" s="304">
        <f>+E46+F45</f>
        <v>5.7826758020896943E-2</v>
      </c>
      <c r="G46" s="293"/>
      <c r="H46" s="300" t="s">
        <v>129</v>
      </c>
      <c r="I46" s="305">
        <v>8617.17</v>
      </c>
      <c r="J46" s="302">
        <f>+J45+I46</f>
        <v>8617.17</v>
      </c>
      <c r="K46" s="306">
        <f>+I46/$C$50</f>
        <v>5.7826758020896943E-2</v>
      </c>
      <c r="L46" s="307">
        <f>+K46+L45</f>
        <v>5.7826758020896943E-2</v>
      </c>
    </row>
    <row r="47" spans="1:12" x14ac:dyDescent="0.2">
      <c r="A47" s="299"/>
      <c r="B47" s="300" t="s">
        <v>130</v>
      </c>
      <c r="C47" s="308">
        <v>15975.05</v>
      </c>
      <c r="D47" s="302">
        <f>+D46+C47</f>
        <v>24592.22</v>
      </c>
      <c r="E47" s="303">
        <f>C47/C50</f>
        <v>0.10720286947126838</v>
      </c>
      <c r="F47" s="304">
        <f>+F46+E47</f>
        <v>0.16502962749216532</v>
      </c>
      <c r="G47" s="293"/>
      <c r="H47" s="300" t="s">
        <v>130</v>
      </c>
      <c r="I47" s="305">
        <v>15975.05</v>
      </c>
      <c r="J47" s="302">
        <f>+J46+I47</f>
        <v>24592.22</v>
      </c>
      <c r="K47" s="306">
        <f>+I47/$C$50</f>
        <v>0.10720286947126838</v>
      </c>
      <c r="L47" s="307">
        <f>+K47+L46</f>
        <v>0.16502962749216532</v>
      </c>
    </row>
    <row r="48" spans="1:12" x14ac:dyDescent="0.2">
      <c r="A48" s="299"/>
      <c r="B48" s="300" t="s">
        <v>131</v>
      </c>
      <c r="C48" s="308">
        <v>67669.291599999997</v>
      </c>
      <c r="D48" s="302">
        <f>+D47+C48</f>
        <v>92261.511599999998</v>
      </c>
      <c r="E48" s="303">
        <f>C48/C50</f>
        <v>0.45410450888153697</v>
      </c>
      <c r="F48" s="304">
        <f>+F47+E48</f>
        <v>0.61913413637370229</v>
      </c>
      <c r="G48" s="293"/>
      <c r="H48" s="300" t="s">
        <v>131</v>
      </c>
      <c r="I48" s="305">
        <v>72345.810000000012</v>
      </c>
      <c r="J48" s="302">
        <f>+J47+I48</f>
        <v>96938.030000000013</v>
      </c>
      <c r="K48" s="306">
        <f>+I48/$C$50</f>
        <v>0.48548695786386797</v>
      </c>
      <c r="L48" s="307">
        <f>+K48+L47</f>
        <v>0.65051658535603329</v>
      </c>
    </row>
    <row r="49" spans="1:12" x14ac:dyDescent="0.2">
      <c r="A49" s="299"/>
      <c r="B49" s="309" t="s">
        <v>132</v>
      </c>
      <c r="C49" s="310">
        <v>56755.488400000002</v>
      </c>
      <c r="D49" s="302">
        <f>+D48+C49</f>
        <v>149017</v>
      </c>
      <c r="E49" s="303">
        <f>C49/C50</f>
        <v>0.38086586362629771</v>
      </c>
      <c r="F49" s="304">
        <f>+F48+E49</f>
        <v>1</v>
      </c>
      <c r="G49" s="293"/>
      <c r="H49" s="311" t="s">
        <v>132</v>
      </c>
      <c r="I49" s="302">
        <f>+'[1]FE-03'!L115</f>
        <v>45078.97</v>
      </c>
      <c r="J49" s="302">
        <f>+J48+I49</f>
        <v>142017</v>
      </c>
      <c r="K49" s="306">
        <f>+I49/$C$50</f>
        <v>0.30250890837958089</v>
      </c>
      <c r="L49" s="307">
        <f>+K49+L48</f>
        <v>0.95302549373561418</v>
      </c>
    </row>
    <row r="50" spans="1:12" ht="13.5" thickBot="1" x14ac:dyDescent="0.25">
      <c r="A50" s="245"/>
      <c r="B50" s="312" t="s">
        <v>133</v>
      </c>
      <c r="C50" s="313">
        <f>+C46+C47+C48+C49</f>
        <v>149017</v>
      </c>
      <c r="D50" s="314"/>
      <c r="E50" s="315"/>
      <c r="F50" s="316"/>
      <c r="G50" s="293"/>
      <c r="H50" s="317" t="str">
        <f>+B50</f>
        <v>COSTO TOTAL</v>
      </c>
      <c r="I50" s="318">
        <f>+I46+I47+I48</f>
        <v>96938.030000000013</v>
      </c>
      <c r="J50" s="319">
        <f>+J48</f>
        <v>96938.030000000013</v>
      </c>
      <c r="K50" s="320">
        <f>+K48+K47+K46+K49</f>
        <v>0.95302549373561418</v>
      </c>
      <c r="L50" s="321">
        <f>+L49</f>
        <v>0.95302549373561418</v>
      </c>
    </row>
    <row r="51" spans="1:12" ht="9.6" customHeight="1" x14ac:dyDescent="0.2">
      <c r="A51" s="245"/>
      <c r="B51" s="322" t="s">
        <v>134</v>
      </c>
      <c r="C51" s="323">
        <f>+K7</f>
        <v>193340.06</v>
      </c>
      <c r="D51" s="324"/>
      <c r="E51" s="325"/>
      <c r="F51" s="326">
        <f>+F49</f>
        <v>1</v>
      </c>
      <c r="G51" s="293"/>
      <c r="H51" s="327"/>
      <c r="I51" s="328"/>
      <c r="J51" s="328"/>
      <c r="K51" s="324"/>
      <c r="L51" s="329"/>
    </row>
    <row r="52" spans="1:12" x14ac:dyDescent="0.2">
      <c r="A52" s="245"/>
      <c r="B52" s="330" t="s">
        <v>135</v>
      </c>
      <c r="C52" s="331"/>
      <c r="D52" s="332"/>
      <c r="E52" s="332"/>
      <c r="F52" s="332"/>
      <c r="G52" s="293"/>
      <c r="H52" s="333" t="str">
        <f>+B52</f>
        <v>PRESUPUESTO EN EJECUC.</v>
      </c>
      <c r="I52" s="334">
        <f>+I46+I47+I48</f>
        <v>96938.030000000013</v>
      </c>
      <c r="J52" s="334">
        <f>+J50</f>
        <v>96938.030000000013</v>
      </c>
      <c r="K52" s="335">
        <f>SUM(K46:K48)</f>
        <v>0.65051658535603329</v>
      </c>
      <c r="L52" s="336">
        <f>+L50</f>
        <v>0.95302549373561418</v>
      </c>
    </row>
  </sheetData>
  <mergeCells count="15">
    <mergeCell ref="B40:F40"/>
    <mergeCell ref="H40:L40"/>
    <mergeCell ref="A7:B7"/>
    <mergeCell ref="C7:E7"/>
    <mergeCell ref="I7:J7"/>
    <mergeCell ref="K7:L7"/>
    <mergeCell ref="I8:J8"/>
    <mergeCell ref="K8:L8"/>
    <mergeCell ref="A1:L1"/>
    <mergeCell ref="A2:L2"/>
    <mergeCell ref="A3:L3"/>
    <mergeCell ref="A5:B5"/>
    <mergeCell ref="C5:L5"/>
    <mergeCell ref="A6:B6"/>
    <mergeCell ref="C6:L6"/>
  </mergeCells>
  <printOptions horizontalCentered="1"/>
  <pageMargins left="0.19685039370078741" right="7.874015748031496E-2" top="0.47244094488188981" bottom="3.937007874015748E-2" header="0.31496062992125984" footer="0.31496062992125984"/>
  <pageSetup paperSize="9" scale="6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7BC1B-52DC-45AB-9B80-EE67F352A905}">
  <dimension ref="A1"/>
  <sheetViews>
    <sheetView workbookViewId="0">
      <selection activeCell="O19" sqref="O19"/>
    </sheetView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FE-02</vt:lpstr>
      <vt:lpstr>FE-04</vt:lpstr>
      <vt:lpstr>FE-07</vt:lpstr>
      <vt:lpstr>Hoja1</vt:lpstr>
      <vt:lpstr>'FE-02'!Área_de_impresión</vt:lpstr>
      <vt:lpstr>'FE-07'!Área_de_impresión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</dc:creator>
  <cp:lastModifiedBy>Juan Carlos</cp:lastModifiedBy>
  <dcterms:created xsi:type="dcterms:W3CDTF">2022-08-19T17:24:57Z</dcterms:created>
  <dcterms:modified xsi:type="dcterms:W3CDTF">2022-08-19T17:28:09Z</dcterms:modified>
</cp:coreProperties>
</file>