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Juan Carlos\Desktop\TRABAJOS MUNI CHINCHEROS\INFORMES EMITIDOS GERENCIA DE INFRAESTRUCTURA MPCH- JCNA\INFORME  RESPUESTA A IMAGEN Y PROTOCOLOS\"/>
    </mc:Choice>
  </mc:AlternateContent>
  <xr:revisionPtr revIDLastSave="0" documentId="13_ncr:1_{C566D524-7701-4D86-A0A9-46C635C192C3}" xr6:coauthVersionLast="47" xr6:coauthVersionMax="47" xr10:uidLastSave="{00000000-0000-0000-0000-000000000000}"/>
  <bookViews>
    <workbookView xWindow="-120" yWindow="-120" windowWidth="20730" windowHeight="11160" xr2:uid="{960CA4EC-A8C5-47A9-B050-253D2E6D33BA}"/>
  </bookViews>
  <sheets>
    <sheet name="FE 2" sheetId="2" r:id="rId1"/>
    <sheet name="FE4" sheetId="3" r:id="rId2"/>
    <sheet name="FE7" sheetId="4" r:id="rId3"/>
    <sheet name="Hoja1" sheetId="1" r:id="rId4"/>
  </sheets>
  <externalReferences>
    <externalReference r:id="rId5"/>
    <externalReference r:id="rId6"/>
    <externalReference r:id="rId7"/>
  </externalReferences>
  <definedNames>
    <definedName name="_xlnm.Print_Area" localSheetId="0">'FE 2'!$A$1:$AO$299</definedName>
    <definedName name="_xlnm.Print_Area" localSheetId="1">'FE4'!$A$1:$O$18</definedName>
    <definedName name="_xlnm.Print_Area" localSheetId="2">'FE7'!$A$1:$L$55</definedName>
    <definedName name="unidades">[2]Hoja1!$B$3:$B$10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51" i="4" l="1"/>
  <c r="E50" i="4"/>
  <c r="C50" i="4"/>
  <c r="H48" i="4"/>
  <c r="K47" i="4"/>
  <c r="I47" i="4"/>
  <c r="I51" i="4" s="1"/>
  <c r="K46" i="4"/>
  <c r="K45" i="4"/>
  <c r="E45" i="4"/>
  <c r="K44" i="4"/>
  <c r="K51" i="4" s="1"/>
  <c r="J44" i="4"/>
  <c r="J45" i="4" s="1"/>
  <c r="J46" i="4" s="1"/>
  <c r="J47" i="4" s="1"/>
  <c r="J48" i="4" s="1"/>
  <c r="J51" i="4" s="1"/>
  <c r="F44" i="4"/>
  <c r="F45" i="4" s="1"/>
  <c r="F46" i="4" s="1"/>
  <c r="F47" i="4" s="1"/>
  <c r="F50" i="4" s="1"/>
  <c r="E44" i="4"/>
  <c r="D44" i="4"/>
  <c r="D45" i="4" s="1"/>
  <c r="D47" i="4" s="1"/>
  <c r="L43" i="4"/>
  <c r="L44" i="4" s="1"/>
  <c r="L45" i="4" s="1"/>
  <c r="L46" i="4" s="1"/>
  <c r="L47" i="4" s="1"/>
  <c r="L48" i="4" s="1"/>
  <c r="L51" i="4" s="1"/>
  <c r="J43" i="4"/>
  <c r="E43" i="4"/>
  <c r="C5" i="4"/>
  <c r="A5" i="4"/>
  <c r="A4" i="4"/>
  <c r="A3" i="4"/>
  <c r="F17" i="3"/>
  <c r="E17" i="3"/>
  <c r="N14" i="3"/>
  <c r="O14" i="3" s="1"/>
  <c r="J14" i="3"/>
  <c r="L14" i="3" s="1"/>
  <c r="M14" i="3" s="1"/>
  <c r="N13" i="3"/>
  <c r="J13" i="3"/>
  <c r="J17" i="3" s="1"/>
  <c r="K17" i="3" s="1"/>
  <c r="H13" i="3"/>
  <c r="H17" i="3" s="1"/>
  <c r="F13" i="3"/>
  <c r="E13" i="3"/>
  <c r="D13" i="3"/>
  <c r="D17" i="3" s="1"/>
  <c r="C13" i="3"/>
  <c r="C17" i="3" s="1"/>
  <c r="O12" i="3"/>
  <c r="N12" i="3"/>
  <c r="L12" i="3"/>
  <c r="J12" i="3"/>
  <c r="H12" i="3"/>
  <c r="C12" i="3"/>
  <c r="G12" i="3" s="1"/>
  <c r="G13" i="3" s="1"/>
  <c r="G17" i="3" s="1"/>
  <c r="O17" i="3" s="1"/>
  <c r="AJ119" i="2"/>
  <c r="AO119" i="2" s="1"/>
  <c r="AC119" i="2"/>
  <c r="AH119" i="2" s="1"/>
  <c r="U119" i="2"/>
  <c r="AA119" i="2" s="1"/>
  <c r="S119" i="2"/>
  <c r="I119" i="2"/>
  <c r="AJ118" i="2"/>
  <c r="AO118" i="2" s="1"/>
  <c r="AC118" i="2"/>
  <c r="AH118" i="2" s="1"/>
  <c r="U118" i="2"/>
  <c r="AA118" i="2" s="1"/>
  <c r="S118" i="2"/>
  <c r="AE112" i="2"/>
  <c r="S112" i="2"/>
  <c r="M112" i="2"/>
  <c r="Y112" i="2" s="1"/>
  <c r="AH109" i="2"/>
  <c r="AH112" i="2" s="1"/>
  <c r="AE109" i="2"/>
  <c r="AB109" i="2"/>
  <c r="V109" i="2"/>
  <c r="V112" i="2" s="1"/>
  <c r="P109" i="2"/>
  <c r="P112" i="2" s="1"/>
  <c r="AB112" i="2" s="1"/>
  <c r="M109" i="2"/>
  <c r="Y109" i="2" s="1"/>
  <c r="AK109" i="2" s="1"/>
  <c r="AK112" i="2" s="1"/>
  <c r="AT106" i="2"/>
  <c r="AS104" i="2"/>
  <c r="M94" i="2" s="1"/>
  <c r="AT103" i="2"/>
  <c r="H95" i="2"/>
  <c r="T94" i="2"/>
  <c r="T95" i="2" s="1"/>
  <c r="H94" i="2"/>
  <c r="AG93" i="2"/>
  <c r="AB93" i="2"/>
  <c r="AI93" i="2" s="1"/>
  <c r="AN93" i="2" s="1"/>
  <c r="Z93" i="2"/>
  <c r="T93" i="2"/>
  <c r="R93" i="2"/>
  <c r="AS92" i="2"/>
  <c r="Z87" i="2"/>
  <c r="H87" i="2"/>
  <c r="Z86" i="2"/>
  <c r="T86" i="2"/>
  <c r="T87" i="2" s="1"/>
  <c r="M86" i="2"/>
  <c r="M87" i="2" s="1"/>
  <c r="R87" i="2" s="1"/>
  <c r="H86" i="2"/>
  <c r="AI85" i="2"/>
  <c r="AN85" i="2" s="1"/>
  <c r="AB85" i="2"/>
  <c r="AG85" i="2" s="1"/>
  <c r="Z85" i="2"/>
  <c r="T85" i="2"/>
  <c r="R85" i="2"/>
  <c r="W39" i="2"/>
  <c r="W38" i="2"/>
  <c r="N9" i="2"/>
  <c r="N7" i="2"/>
  <c r="D46" i="4" l="1"/>
  <c r="I12" i="3"/>
  <c r="K12" i="3"/>
  <c r="I17" i="3"/>
  <c r="M12" i="3"/>
  <c r="O13" i="3"/>
  <c r="K14" i="3"/>
  <c r="K13" i="3"/>
  <c r="L13" i="3"/>
  <c r="AB95" i="2"/>
  <c r="AI95" i="2"/>
  <c r="AN95" i="2" s="1"/>
  <c r="M95" i="2"/>
  <c r="R94" i="2"/>
  <c r="R95" i="2" s="1"/>
  <c r="AB94" i="2"/>
  <c r="R86" i="2"/>
  <c r="AB86" i="2"/>
  <c r="Z94" i="2"/>
  <c r="Z95" i="2" s="1"/>
  <c r="L17" i="3" l="1"/>
  <c r="M17" i="3" s="1"/>
  <c r="M13" i="3"/>
  <c r="AB87" i="2"/>
  <c r="AI86" i="2"/>
  <c r="AN86" i="2" s="1"/>
  <c r="AG86" i="2"/>
  <c r="AI94" i="2"/>
  <c r="AN94" i="2" s="1"/>
  <c r="AG94" i="2"/>
  <c r="AG95" i="2" s="1"/>
  <c r="AS86" i="2"/>
  <c r="AI87" i="2" l="1"/>
  <c r="AN87" i="2" s="1"/>
  <c r="AG87" i="2"/>
</calcChain>
</file>

<file path=xl/sharedStrings.xml><?xml version="1.0" encoding="utf-8"?>
<sst xmlns="http://schemas.openxmlformats.org/spreadsheetml/2006/main" count="416" uniqueCount="231">
  <si>
    <t>FORMATO FE - 02</t>
  </si>
  <si>
    <r>
      <rPr>
        <b/>
        <sz val="12"/>
        <rFont val="Swis721 BT"/>
        <family val="2"/>
      </rPr>
      <t xml:space="preserve">                       </t>
    </r>
    <r>
      <rPr>
        <b/>
        <u/>
        <sz val="12"/>
        <rFont val="Swis721 BT"/>
        <family val="2"/>
      </rPr>
      <t>INFORME MENSUAL/FINAL DE OBRA Nº</t>
    </r>
  </si>
  <si>
    <t>INFORME MENSUAL DE OBRA N°04</t>
  </si>
  <si>
    <t>JULIO. 2022</t>
  </si>
  <si>
    <t xml:space="preserve"> </t>
  </si>
  <si>
    <t>Nombre del Proyecto:</t>
  </si>
  <si>
    <t>Unidad Ejecutora</t>
  </si>
  <si>
    <t>Residente de Obra</t>
  </si>
  <si>
    <t>ING.  ALEJANDRA LLALLAHUI PRADO</t>
  </si>
  <si>
    <t>Inspector de Obra</t>
  </si>
  <si>
    <t>ING. WILFREDO CAILLAHUA ACHALLMA</t>
  </si>
  <si>
    <t>Fecha :</t>
  </si>
  <si>
    <t>JULIO, 2022.</t>
  </si>
  <si>
    <t>I.- GENERALIDADES</t>
  </si>
  <si>
    <r>
      <t xml:space="preserve">1.1.- </t>
    </r>
    <r>
      <rPr>
        <b/>
        <u/>
        <sz val="12"/>
        <rFont val="Swis721 BT"/>
        <family val="2"/>
      </rPr>
      <t>GENERALIDADES DEL PROYECTO</t>
    </r>
  </si>
  <si>
    <t>1.1.1.- Ubicación</t>
  </si>
  <si>
    <t>Departamento:</t>
  </si>
  <si>
    <t>APURÍMAC</t>
  </si>
  <si>
    <t>Provincia :</t>
  </si>
  <si>
    <t>CHINCHEROS</t>
  </si>
  <si>
    <t>Distrito :</t>
  </si>
  <si>
    <t>Dirección y/o Ubicación :</t>
  </si>
  <si>
    <t>Jr. Raymondi Nro. S/n P.J. Cercado (Plaza de Armas)</t>
  </si>
  <si>
    <t>1.1.2.- Función Programática</t>
  </si>
  <si>
    <t>FUNCION</t>
  </si>
  <si>
    <t xml:space="preserve">:   </t>
  </si>
  <si>
    <t xml:space="preserve"> 10: AGROPECUARIA </t>
  </si>
  <si>
    <t>PROGRAMA</t>
  </si>
  <si>
    <t>SUB PROGRAMA</t>
  </si>
  <si>
    <t xml:space="preserve"> 025: RIEGO </t>
  </si>
  <si>
    <t>PROYECTO</t>
  </si>
  <si>
    <t xml:space="preserve">: </t>
  </si>
  <si>
    <t>CUI 2523648</t>
  </si>
  <si>
    <t>FUENTE FINANCIAMIETO</t>
  </si>
  <si>
    <t>DONACIONES Y TRANSFERENCIAS</t>
  </si>
  <si>
    <t>META</t>
  </si>
  <si>
    <t>105</t>
  </si>
  <si>
    <t>MODALIDAD</t>
  </si>
  <si>
    <t>ADMINISTRACION DIRECTA</t>
  </si>
  <si>
    <t>1.1.3.- Aspectos Financieros del presupuesto total</t>
  </si>
  <si>
    <t>MONTO APROBADO</t>
  </si>
  <si>
    <t>S/.</t>
  </si>
  <si>
    <t xml:space="preserve"> MONTO ASIGNADO POR INCREMENTO PRESUPUESTAL</t>
  </si>
  <si>
    <t xml:space="preserve">FUENTE FINANCIAMIENTO </t>
  </si>
  <si>
    <t>13,18 Y 7</t>
  </si>
  <si>
    <t>CANON, REGALIAS, SOBRECANON, DONACIONES Y TRANSFERENCIAS</t>
  </si>
  <si>
    <t>TOTAL</t>
  </si>
  <si>
    <t>II.- EJECUCIÓN DE OBRA</t>
  </si>
  <si>
    <t>2.1.- PLAZO DE EJECUCION</t>
  </si>
  <si>
    <t>Fecha de Entrega de Terreno</t>
  </si>
  <si>
    <t>Fecha de inicio de Obra</t>
  </si>
  <si>
    <t>Fecha de Termino Programada Original</t>
  </si>
  <si>
    <t>Fecha de Termino                REAL</t>
  </si>
  <si>
    <t>10/03/2022</t>
  </si>
  <si>
    <t>18/04/2022</t>
  </si>
  <si>
    <t>16/06/2022</t>
  </si>
  <si>
    <t>15/07/2022</t>
  </si>
  <si>
    <t xml:space="preserve">Plazo de Ejec. Programado Original </t>
  </si>
  <si>
    <t xml:space="preserve">60  DIAS </t>
  </si>
  <si>
    <t>2.3.- PARTIDAS EJECUTADAS DURANTE EL MES</t>
  </si>
  <si>
    <t>ITEM</t>
  </si>
  <si>
    <t>DESCRIPCION</t>
  </si>
  <si>
    <t>UNIDAD</t>
  </si>
  <si>
    <t>METRADO</t>
  </si>
  <si>
    <t>01</t>
  </si>
  <si>
    <t>INFRAESTRUCTURA DE MUSUQCUCHU</t>
  </si>
  <si>
    <t>02</t>
  </si>
  <si>
    <t>01.04</t>
  </si>
  <si>
    <t xml:space="preserve">   LINEA DE CONDUCCION (24.00m)</t>
  </si>
  <si>
    <t>01.05</t>
  </si>
  <si>
    <t>01.04.02</t>
  </si>
  <si>
    <t xml:space="preserve">      MOVIMIENTO DE TIERRAS</t>
  </si>
  <si>
    <t>01.04.03</t>
  </si>
  <si>
    <t>01.04.02.03</t>
  </si>
  <si>
    <t xml:space="preserve">         CAMA DE APOYO CON MATERIAL ZARANDEADO H=0.10M</t>
  </si>
  <si>
    <t>m2</t>
  </si>
  <si>
    <t>m</t>
  </si>
  <si>
    <t xml:space="preserve">        CAMA DE APOYO CON MATERIAL ZARANDEADO H=0.10M</t>
  </si>
  <si>
    <t>01.04.02.04</t>
  </si>
  <si>
    <t xml:space="preserve">         ENCIMADO DE TUBERIA CON MATERIAL SELECCIONADO</t>
  </si>
  <si>
    <t>m3</t>
  </si>
  <si>
    <t>01.04.02.05</t>
  </si>
  <si>
    <t xml:space="preserve">         RELLENO FINAL CON MATERIAL DE PROPIO</t>
  </si>
  <si>
    <t xml:space="preserve">      INSTALACION TUBERIA LINEA DE CONDUCCIÓN</t>
  </si>
  <si>
    <t>01.04.04</t>
  </si>
  <si>
    <t>01.04.03.01</t>
  </si>
  <si>
    <t xml:space="preserve">         SUM. E INSTALACION DE TUBERIA PVC UF 200mm S-25 NTP 4435 C/ANILLOS</t>
  </si>
  <si>
    <t>01.04.03.02</t>
  </si>
  <si>
    <t xml:space="preserve">         SUMINISTRO DE ACCESORIOS PVC UF-NTP 4435 DE 200mm</t>
  </si>
  <si>
    <t>glb</t>
  </si>
  <si>
    <t xml:space="preserve">      PRUEBA HIDRAULICA</t>
  </si>
  <si>
    <t>01.04.05</t>
  </si>
  <si>
    <t>01.04.04.01</t>
  </si>
  <si>
    <t xml:space="preserve">         PRUEBA HIDRAULICA</t>
  </si>
  <si>
    <t>01.04.04.02</t>
  </si>
  <si>
    <t xml:space="preserve">   RESERVORIO REVESTIDO CON GEOMEMBRANA Y GEOTEXTIL (V=1080 M3)</t>
  </si>
  <si>
    <t>01.06</t>
  </si>
  <si>
    <t>01.06.04</t>
  </si>
  <si>
    <t xml:space="preserve">      SUMINISTRO E INSTALACION DE ACCESORIOS</t>
  </si>
  <si>
    <t>01.06.05</t>
  </si>
  <si>
    <t>01.06.04.01</t>
  </si>
  <si>
    <t xml:space="preserve">         SUM. E INSTALACIÓN DE VALVULAS DE CONTROL Y PURGA 160mm</t>
  </si>
  <si>
    <t>und</t>
  </si>
  <si>
    <t>01.06.04.02</t>
  </si>
  <si>
    <t>CAPACITACION, PLAN DE MANEJO AMBIENTAL Y SEGURIDAD SALUD OCUPACIONAL</t>
  </si>
  <si>
    <t>03</t>
  </si>
  <si>
    <t>02.01</t>
  </si>
  <si>
    <t xml:space="preserve">   CAPACITACION EN MANEJO DE AGUA Y CULTIVOS</t>
  </si>
  <si>
    <t>02.02</t>
  </si>
  <si>
    <t>02.01.01</t>
  </si>
  <si>
    <t xml:space="preserve">      CAPACITACION EN EL MANEJO DE CULTIVOS</t>
  </si>
  <si>
    <t>MOD</t>
  </si>
  <si>
    <t>02.01.02</t>
  </si>
  <si>
    <t xml:space="preserve">   PLAN DE MANEJO AMBIENTAL</t>
  </si>
  <si>
    <t>02.03</t>
  </si>
  <si>
    <t>02.02.01</t>
  </si>
  <si>
    <t xml:space="preserve">      CONFORMACION DEL COMITE DE REGANTES</t>
  </si>
  <si>
    <t>02.02.02</t>
  </si>
  <si>
    <t xml:space="preserve">      CAPACITACION EN EL MANEJO DE AGUA, OPERACION Y MANTENIMIENTO</t>
  </si>
  <si>
    <t>02.02.03</t>
  </si>
  <si>
    <t xml:space="preserve">      CAPACITACION Y FORTALECIMIENTO DEL COMITE DE REGANTES</t>
  </si>
  <si>
    <t>02.02.04</t>
  </si>
  <si>
    <t xml:space="preserve">      PROGRAMA DE RELACIONES COMUNITARIAS - PARTICIPACION CIUDADANA</t>
  </si>
  <si>
    <t>PLAN DE MONITOREO ARQUEOLOGICO</t>
  </si>
  <si>
    <t>04</t>
  </si>
  <si>
    <t>03.01</t>
  </si>
  <si>
    <t xml:space="preserve">   PLAN DE MONITOREO ARQUEOLOGICO</t>
  </si>
  <si>
    <t>03.02</t>
  </si>
  <si>
    <r>
      <t xml:space="preserve">2.3.- </t>
    </r>
    <r>
      <rPr>
        <b/>
        <u/>
        <sz val="12"/>
        <rFont val="Swis721 BT"/>
        <family val="2"/>
      </rPr>
      <t>INFORMACIÓN FISICA  DEL PERIODO CON RESPECTO AL PRESUPUESTO TOTAL</t>
    </r>
  </si>
  <si>
    <t>AVANCE   FISICO</t>
  </si>
  <si>
    <t>Presupuesto   de Obra S/.</t>
  </si>
  <si>
    <t>Anterior</t>
  </si>
  <si>
    <t>Actual</t>
  </si>
  <si>
    <t>Acumulado</t>
  </si>
  <si>
    <t>Saldo</t>
  </si>
  <si>
    <t>%</t>
  </si>
  <si>
    <t>PROGRAMADO</t>
  </si>
  <si>
    <t>EJECUTADO</t>
  </si>
  <si>
    <t>TOTAL EJECUTADO</t>
  </si>
  <si>
    <r>
      <t xml:space="preserve">2.5.- </t>
    </r>
    <r>
      <rPr>
        <b/>
        <u/>
        <sz val="12"/>
        <rFont val="Swis721 BT"/>
        <family val="2"/>
      </rPr>
      <t>INFORMACIÓN  FINANCIERA DEL PERIODO CON RESPECTO AL PRESUPUESTO TOTAL</t>
    </r>
  </si>
  <si>
    <t>AVANCE   FINANCIERO</t>
  </si>
  <si>
    <t>Presupuesto   Asignado S/.</t>
  </si>
  <si>
    <t>AMPL. PRESUP.</t>
  </si>
  <si>
    <t>III.- CONTROL DE MANO DE OBRA</t>
  </si>
  <si>
    <t>RESUMEN  MENSUAL DE TRABAJADORES</t>
  </si>
  <si>
    <t>MES DE JULIO 2022</t>
  </si>
  <si>
    <t>Nº de Semana del mes</t>
  </si>
  <si>
    <t>Semana</t>
  </si>
  <si>
    <t>N° Jornales por semana</t>
  </si>
  <si>
    <t>Monto Pagado por categoria (S/.)</t>
  </si>
  <si>
    <t>TOTAL (S/.)</t>
  </si>
  <si>
    <t>Del</t>
  </si>
  <si>
    <t>Al</t>
  </si>
  <si>
    <t>Peón</t>
  </si>
  <si>
    <t>Oficial</t>
  </si>
  <si>
    <t>Operario</t>
  </si>
  <si>
    <t>Maestro obra</t>
  </si>
  <si>
    <t>Total jornales del mes</t>
  </si>
  <si>
    <r>
      <t xml:space="preserve">3.1.- </t>
    </r>
    <r>
      <rPr>
        <b/>
        <u/>
        <sz val="12"/>
        <rFont val="Swis721 BT"/>
        <family val="2"/>
      </rPr>
      <t>CONTROL DE MANO DE OBRA DEL PERIODO CON RESPECTO AL PRESUPUESTO TOTAL</t>
    </r>
  </si>
  <si>
    <t>CONTROL DE MANO DE OBRA</t>
  </si>
  <si>
    <t>Presupuesto   de Mano de Obra S/.</t>
  </si>
  <si>
    <t>IV.- PRINCIPALES OCURRENCIAS EN EL MES</t>
  </si>
  <si>
    <t>Se evidencia un deficiente administrativa en la atencion de los bienes y servicios (compra de tuberias PVC y HDPE, PMA, CAPACITACIONES, en consecuencia de esta incidencia se generara ampliacion de plazo, para lo cual se deberá de realizar el cumplimiento urgente con la entrega de los materiales, pago de personal obrera, de bienes y servicios.</t>
  </si>
  <si>
    <t>IV.- DOCUMENTACION</t>
  </si>
  <si>
    <r>
      <t xml:space="preserve">4.1.- </t>
    </r>
    <r>
      <rPr>
        <b/>
        <u/>
        <sz val="12"/>
        <rFont val="Swis721 BT"/>
        <family val="2"/>
      </rPr>
      <t>CUADERNO DE OBRA</t>
    </r>
  </si>
  <si>
    <t>Mes de:  Julio del 2022</t>
  </si>
  <si>
    <t>FOLIO</t>
  </si>
  <si>
    <t>ASIENTO</t>
  </si>
  <si>
    <t>Cuaderno de Obra Nº01</t>
  </si>
  <si>
    <t>70 a 77</t>
  </si>
  <si>
    <t>126</t>
  </si>
  <si>
    <t>V</t>
  </si>
  <si>
    <r>
      <t xml:space="preserve">5.1.- </t>
    </r>
    <r>
      <rPr>
        <b/>
        <u/>
        <sz val="12"/>
        <rFont val="Swis721 BT"/>
        <family val="2"/>
      </rPr>
      <t>SECUENCIA FOTOGRAFICA</t>
    </r>
  </si>
  <si>
    <t xml:space="preserve">VII.- PANEL FOTOGRAFICO </t>
  </si>
  <si>
    <t xml:space="preserve">Fecha de la fotografía: Trazo y replanteo  y excavacion de zanja de la linea de conduccion </t>
  </si>
  <si>
    <r>
      <t xml:space="preserve">Nombre del Proyecto: </t>
    </r>
    <r>
      <rPr>
        <sz val="9"/>
        <rFont val="Arial Narrow"/>
        <family val="2"/>
      </rPr>
      <t>"CREACION DE RESERVORIO EN EL SECTOR MUSUQCUCHU DE LA LOCALIDAD DE PULCAY DEL DISTRITO DE HUACCANA, PROVINCIA DE CHINCHEROS - DEPARTAMENTO DE APURIMAC".</t>
    </r>
  </si>
  <si>
    <t>Fecha de la fotografía:  muestra excavacion de zanja para linea de conduccion, instalacion de tuberias, instalacion de valvulas</t>
  </si>
  <si>
    <t>Fecha de la fotografía:  muestra instalacion de tuberias, encimado con material propia seleccionado de la zona</t>
  </si>
  <si>
    <t xml:space="preserve">Fecha de la fotografía: muestra vaciado de dado de concreto y caja de distribucion </t>
  </si>
  <si>
    <t>Fecha de la fotografía: muestra acavado de caja de distribucion y colocacion de tapa metalica en caja de valvulas.</t>
  </si>
  <si>
    <t>Fecha de la fotografía: muestra vaciado de dado de concreto y colocacion de compuertas metalicas en desarenador y toma lateral.</t>
  </si>
  <si>
    <t>Fecha de la fotografía:  muestra colocacion de tapa metalica de la caja de valvulas.</t>
  </si>
  <si>
    <t>Fecha de la fotografía:  muestra el reservorio concluido para su uso y entrega a los benificiarios.</t>
  </si>
  <si>
    <t>CUADRO DE RESUMEN GENERAL</t>
  </si>
  <si>
    <t>PROYECTO:</t>
  </si>
  <si>
    <t>"CREACION DE RESERVORIO EN EL SECTOR MUSUQCUCHU DE LA LOCALIDAD DE PULCAY DEL DISTRITO DE HUACCANA, PROVINCIA DE CHINCHEROS - DEPARTAMENTO DE APURIMAC".</t>
  </si>
  <si>
    <t>EJECUTA:</t>
  </si>
  <si>
    <t>Municipalidad Provincial de Chincheros</t>
  </si>
  <si>
    <t xml:space="preserve">FECHA:  </t>
  </si>
  <si>
    <t>JULIO- 2022</t>
  </si>
  <si>
    <t xml:space="preserve">MODALIDAD: </t>
  </si>
  <si>
    <t>Administración Directa</t>
  </si>
  <si>
    <t>DISTRITO:</t>
  </si>
  <si>
    <t xml:space="preserve">PROVINCIA: </t>
  </si>
  <si>
    <t xml:space="preserve">RESUMEN DE VALORIZACIONES </t>
  </si>
  <si>
    <t>PARTIDA</t>
  </si>
  <si>
    <t xml:space="preserve">DESCRIPCIÓN </t>
  </si>
  <si>
    <t>PRESUPUESTO INICIAL</t>
  </si>
  <si>
    <t>MAYORES METRADOS</t>
  </si>
  <si>
    <t>PARTIDAS NUEVAS</t>
  </si>
  <si>
    <t>DEDUCTIVO</t>
  </si>
  <si>
    <t>PRES. RESULTANTE</t>
  </si>
  <si>
    <t>AVANCES</t>
  </si>
  <si>
    <t>ACUMULADO ANTERIOR</t>
  </si>
  <si>
    <t>ACTUAL</t>
  </si>
  <si>
    <t>ACUMULADO</t>
  </si>
  <si>
    <t>SALDO</t>
  </si>
  <si>
    <t>Valorizado S/.</t>
  </si>
  <si>
    <t>RESPECTO AL EXPEDIENTE TÉCNICO</t>
  </si>
  <si>
    <t>INFRAESTRUCTURA RESERVORIO</t>
  </si>
  <si>
    <t>COSTO DIRECTO DE OBRA</t>
  </si>
  <si>
    <t>PREUPUESTO TOTAL DE OBRA</t>
  </si>
  <si>
    <t>FF-05. CRAFICO DE AVANCE FISICO MENSUAL DE LA OBRA "PROGRAMADO VS EJECUTADO"</t>
  </si>
  <si>
    <t>MUNICIPALIDAD PROVINCIAL DE CHINCHEROS</t>
  </si>
  <si>
    <t>PRESUPUES Exp.Tec:</t>
  </si>
  <si>
    <t>MANO DE OBRA</t>
  </si>
  <si>
    <r>
      <t>MONTOS VALORIZADOS</t>
    </r>
    <r>
      <rPr>
        <b/>
        <sz val="10"/>
        <color indexed="62"/>
        <rFont val="Arial"/>
        <family val="2"/>
      </rPr>
      <t xml:space="preserve"> </t>
    </r>
    <r>
      <rPr>
        <b/>
        <u/>
        <sz val="10"/>
        <color indexed="56"/>
        <rFont val="Arial"/>
        <family val="2"/>
      </rPr>
      <t>PROGRAMADOS</t>
    </r>
  </si>
  <si>
    <r>
      <t>MONTOS VALORIZADOS</t>
    </r>
    <r>
      <rPr>
        <b/>
        <sz val="10"/>
        <color indexed="60"/>
        <rFont val="Arial"/>
        <family val="2"/>
      </rPr>
      <t xml:space="preserve"> </t>
    </r>
    <r>
      <rPr>
        <b/>
        <u/>
        <sz val="10"/>
        <color indexed="60"/>
        <rFont val="Arial"/>
        <family val="2"/>
      </rPr>
      <t>EJECUTADOS</t>
    </r>
    <r>
      <rPr>
        <b/>
        <sz val="10"/>
        <rFont val="Arial"/>
        <family val="2"/>
      </rPr>
      <t>, Actualizados</t>
    </r>
  </si>
  <si>
    <t xml:space="preserve">MONTOS TOTAL </t>
  </si>
  <si>
    <t>PORCENTAJES</t>
  </si>
  <si>
    <t>MES</t>
  </si>
  <si>
    <t>PARCIAL</t>
  </si>
  <si>
    <t>ACUMUL.</t>
  </si>
  <si>
    <t>INICIO</t>
  </si>
  <si>
    <t>ABRIL 2022</t>
  </si>
  <si>
    <t>MAYO 2022</t>
  </si>
  <si>
    <t>JUNIO 2022</t>
  </si>
  <si>
    <t>JULIO 2022</t>
  </si>
  <si>
    <t>COSTO TOTAL</t>
  </si>
  <si>
    <t>PRESUPUESTO SEGUN EXP.</t>
  </si>
  <si>
    <t>PRESUPUESTO EN EJECUC.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</si>
</sst>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dd\-mm\-yy;@"/>
    <numFmt numFmtId="165" formatCode="[$S/.-280A]\ #,##0.00"/>
    <numFmt numFmtId="166" formatCode="_ * #,##0.00_ ;_ * \-#,##0.00_ ;_ * &quot;-&quot;??_ ;_ @_ "/>
    <numFmt numFmtId="167" formatCode="dd/mm/yyyy;@"/>
    <numFmt numFmtId="168" formatCode="_(* #,##0.00_);_(* \(#,##0.00\);_(* &quot;-&quot;??_);_(@_)"/>
    <numFmt numFmtId="169" formatCode="#,##0.000000000000000"/>
    <numFmt numFmtId="170" formatCode="#,##0.000"/>
    <numFmt numFmtId="171" formatCode="_ &quot;S/.&quot;\ * #,##0.00_ ;_ &quot;S/.&quot;\ * \-#,##0.00_ ;_ &quot;S/.&quot;\ * &quot;-&quot;??_ ;_ @_ "/>
  </numFmts>
  <fonts count="45">
    <font>
      <sz val="11"/>
      <color theme="1"/>
      <name val="Calibri"/>
      <family val="2"/>
      <scheme val="minor"/>
    </font>
    <font>
      <sz val="10"/>
      <color indexed="8"/>
      <name val="ARIAL"/>
      <charset val="1"/>
    </font>
    <font>
      <b/>
      <sz val="12"/>
      <name val="Swis721 BT"/>
      <family val="2"/>
    </font>
    <font>
      <b/>
      <u/>
      <sz val="12"/>
      <name val="Swis721 BT"/>
      <family val="2"/>
    </font>
    <font>
      <b/>
      <i/>
      <u/>
      <sz val="12"/>
      <name val="Swis721 BT"/>
      <family val="2"/>
    </font>
    <font>
      <sz val="10"/>
      <name val="Trebuchet MS"/>
      <family val="2"/>
    </font>
    <font>
      <sz val="10"/>
      <color indexed="8"/>
      <name val="Arial"/>
      <family val="2"/>
    </font>
    <font>
      <b/>
      <sz val="8"/>
      <name val="Swis721 BT"/>
      <family val="2"/>
    </font>
    <font>
      <b/>
      <sz val="10"/>
      <color indexed="8"/>
      <name val="Arial Narrow"/>
      <family val="2"/>
    </font>
    <font>
      <b/>
      <sz val="10"/>
      <name val="Arial Narrow"/>
      <family val="2"/>
    </font>
    <font>
      <b/>
      <sz val="12"/>
      <name val="Arial Narrow"/>
      <family val="2"/>
    </font>
    <font>
      <sz val="10"/>
      <color indexed="8"/>
      <name val="Arial Narrow"/>
      <family val="2"/>
    </font>
    <font>
      <sz val="12"/>
      <color indexed="8"/>
      <name val="Arial Narrow"/>
      <family val="2"/>
    </font>
    <font>
      <sz val="12"/>
      <name val="Swis721 BT"/>
      <family val="2"/>
    </font>
    <font>
      <sz val="12"/>
      <name val="Arial Narrow"/>
      <family val="2"/>
    </font>
    <font>
      <sz val="10"/>
      <name val="Arial Narrow"/>
      <family val="2"/>
    </font>
    <font>
      <b/>
      <sz val="12"/>
      <color rgb="FF0000FF"/>
      <name val="Swis721 BT"/>
      <family val="2"/>
    </font>
    <font>
      <sz val="10"/>
      <color rgb="FF000000"/>
      <name val="Lato_Regular"/>
    </font>
    <font>
      <sz val="11"/>
      <color rgb="FF0D0D0D"/>
      <name val="Arial"/>
      <family val="2"/>
    </font>
    <font>
      <sz val="11"/>
      <color indexed="8"/>
      <name val="Arial Narrow"/>
      <family val="2"/>
    </font>
    <font>
      <b/>
      <sz val="9"/>
      <name val="Arial Narrow"/>
      <family val="2"/>
    </font>
    <font>
      <sz val="9"/>
      <name val="Arial Narrow"/>
      <family val="2"/>
    </font>
    <font>
      <b/>
      <sz val="20"/>
      <color indexed="12"/>
      <name val="Arial"/>
      <family val="2"/>
    </font>
    <font>
      <sz val="12"/>
      <color indexed="8"/>
      <name val="Arial"/>
      <family val="2"/>
    </font>
    <font>
      <b/>
      <sz val="12"/>
      <name val="Arial"/>
      <family val="2"/>
    </font>
    <font>
      <b/>
      <sz val="12"/>
      <color theme="1"/>
      <name val="Arial"/>
      <family val="2"/>
    </font>
    <font>
      <b/>
      <sz val="11"/>
      <color theme="1"/>
      <name val="Arial"/>
      <family val="2"/>
    </font>
    <font>
      <sz val="12"/>
      <name val="Arial"/>
      <family val="2"/>
    </font>
    <font>
      <sz val="10"/>
      <name val="Arial"/>
      <family val="2"/>
    </font>
    <font>
      <b/>
      <sz val="11"/>
      <name val="Arial"/>
      <family val="2"/>
    </font>
    <font>
      <sz val="14"/>
      <name val="Arial"/>
      <family val="2"/>
    </font>
    <font>
      <b/>
      <sz val="9"/>
      <name val="Arial"/>
      <family val="2"/>
    </font>
    <font>
      <b/>
      <sz val="10"/>
      <name val="Arial"/>
      <family val="2"/>
    </font>
    <font>
      <sz val="13"/>
      <name val="Arial"/>
      <family val="2"/>
    </font>
    <font>
      <b/>
      <u/>
      <sz val="18"/>
      <color indexed="12"/>
      <name val="Arial"/>
      <family val="2"/>
    </font>
    <font>
      <b/>
      <sz val="12"/>
      <color indexed="8"/>
      <name val="Arial"/>
      <family val="2"/>
    </font>
    <font>
      <b/>
      <sz val="12"/>
      <color rgb="FF333333"/>
      <name val="Arial"/>
      <family val="2"/>
    </font>
    <font>
      <sz val="8"/>
      <name val="Arial"/>
      <family val="2"/>
    </font>
    <font>
      <b/>
      <sz val="14"/>
      <name val="Arial"/>
      <family val="2"/>
    </font>
    <font>
      <b/>
      <sz val="10"/>
      <color indexed="62"/>
      <name val="Arial"/>
      <family val="2"/>
    </font>
    <font>
      <b/>
      <u/>
      <sz val="10"/>
      <color indexed="56"/>
      <name val="Arial"/>
      <family val="2"/>
    </font>
    <font>
      <b/>
      <sz val="10"/>
      <color indexed="60"/>
      <name val="Arial"/>
      <family val="2"/>
    </font>
    <font>
      <b/>
      <u/>
      <sz val="10"/>
      <color indexed="60"/>
      <name val="Arial"/>
      <family val="2"/>
    </font>
    <font>
      <sz val="9"/>
      <name val="Arial"/>
      <family val="2"/>
    </font>
    <font>
      <sz val="11"/>
      <color theme="1"/>
      <name val="Eurostile"/>
      <family val="2"/>
    </font>
  </fonts>
  <fills count="1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indexed="22"/>
        <bgColor indexed="64"/>
      </patternFill>
    </fill>
  </fills>
  <borders count="8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medium">
        <color indexed="64"/>
      </left>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s>
  <cellStyleXfs count="12">
    <xf numFmtId="0" fontId="0" fillId="0" borderId="0"/>
    <xf numFmtId="0" fontId="1" fillId="0" borderId="0">
      <alignment vertical="top"/>
    </xf>
    <xf numFmtId="0" fontId="5" fillId="0" borderId="0"/>
    <xf numFmtId="166" fontId="6" fillId="0" borderId="0" applyFont="0" applyFill="0" applyBorder="0" applyAlignment="0" applyProtection="0">
      <alignment vertical="top"/>
    </xf>
    <xf numFmtId="0" fontId="6" fillId="0" borderId="0">
      <alignment vertical="top"/>
    </xf>
    <xf numFmtId="9" fontId="6" fillId="0" borderId="0" applyFont="0" applyFill="0" applyBorder="0" applyAlignment="0" applyProtection="0">
      <alignment vertical="top"/>
    </xf>
    <xf numFmtId="0" fontId="37" fillId="0" borderId="0">
      <alignment vertical="center"/>
    </xf>
    <xf numFmtId="0" fontId="28" fillId="0" borderId="0"/>
    <xf numFmtId="0" fontId="28" fillId="0" borderId="0"/>
    <xf numFmtId="166"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cellStyleXfs>
  <cellXfs count="479">
    <xf numFmtId="0" fontId="0" fillId="0" borderId="0" xfId="0"/>
    <xf numFmtId="0" fontId="2" fillId="2" borderId="0" xfId="1" applyFont="1" applyFill="1" applyAlignment="1">
      <alignment horizontal="center" vertical="center"/>
    </xf>
    <xf numFmtId="0" fontId="2" fillId="0" borderId="0" xfId="1" applyFont="1" applyAlignment="1">
      <alignment horizontal="center" vertical="center"/>
    </xf>
    <xf numFmtId="0" fontId="2" fillId="2" borderId="0" xfId="1" applyFont="1" applyFill="1" applyAlignment="1">
      <alignment vertical="center"/>
    </xf>
    <xf numFmtId="0" fontId="2" fillId="3" borderId="0" xfId="1" applyFont="1" applyFill="1" applyAlignment="1">
      <alignment horizontal="center" vertical="center"/>
    </xf>
    <xf numFmtId="0" fontId="2" fillId="2" borderId="0" xfId="1" applyFont="1" applyFill="1" applyAlignment="1">
      <alignment horizontal="left" vertical="center"/>
    </xf>
    <xf numFmtId="0" fontId="3" fillId="2" borderId="0" xfId="1" applyFont="1" applyFill="1" applyAlignment="1">
      <alignment horizontal="left" vertical="center"/>
    </xf>
    <xf numFmtId="0" fontId="3" fillId="2" borderId="0" xfId="1" applyFont="1" applyFill="1" applyAlignment="1">
      <alignment vertical="center"/>
    </xf>
    <xf numFmtId="0" fontId="3" fillId="2" borderId="0" xfId="1" applyFont="1" applyFill="1" applyAlignment="1">
      <alignment horizontal="center" vertical="center"/>
    </xf>
    <xf numFmtId="49" fontId="2" fillId="2" borderId="0" xfId="1" applyNumberFormat="1" applyFont="1" applyFill="1" applyAlignment="1">
      <alignment horizontal="center" vertical="center"/>
    </xf>
    <xf numFmtId="0" fontId="4" fillId="2" borderId="0" xfId="1" applyFont="1" applyFill="1" applyAlignment="1">
      <alignment horizontal="left" vertical="center"/>
    </xf>
    <xf numFmtId="0" fontId="2" fillId="0" borderId="0" xfId="1" applyFont="1" applyAlignment="1">
      <alignment horizontal="left" vertical="center"/>
    </xf>
    <xf numFmtId="164" fontId="2" fillId="0" borderId="0" xfId="1" applyNumberFormat="1" applyFont="1" applyAlignment="1">
      <alignment horizontal="center" vertical="center"/>
    </xf>
    <xf numFmtId="0" fontId="2" fillId="4" borderId="1" xfId="1" applyFont="1" applyFill="1" applyBorder="1" applyAlignment="1">
      <alignment horizontal="left" vertical="center"/>
    </xf>
    <xf numFmtId="0" fontId="2" fillId="4" borderId="2" xfId="1" applyFont="1" applyFill="1" applyBorder="1" applyAlignment="1">
      <alignment horizontal="left" vertical="center"/>
    </xf>
    <xf numFmtId="0" fontId="2" fillId="4" borderId="3" xfId="1" applyFont="1" applyFill="1" applyBorder="1" applyAlignment="1">
      <alignment horizontal="left" vertical="center"/>
    </xf>
    <xf numFmtId="0" fontId="2" fillId="0" borderId="1" xfId="1" applyFont="1" applyBorder="1" applyAlignment="1">
      <alignment horizontal="center" vertical="center" wrapText="1"/>
    </xf>
    <xf numFmtId="0" fontId="2" fillId="0" borderId="2" xfId="1" applyFont="1" applyBorder="1" applyAlignment="1">
      <alignment horizontal="center" vertical="center" wrapText="1"/>
    </xf>
    <xf numFmtId="0" fontId="2" fillId="0" borderId="3" xfId="1" applyFont="1" applyBorder="1" applyAlignment="1">
      <alignment horizontal="center" vertical="center" wrapText="1"/>
    </xf>
    <xf numFmtId="0" fontId="2" fillId="4" borderId="4" xfId="1" applyFont="1" applyFill="1" applyBorder="1" applyAlignment="1">
      <alignment horizontal="left" vertical="center"/>
    </xf>
    <xf numFmtId="0" fontId="2" fillId="4" borderId="5" xfId="1" applyFont="1" applyFill="1" applyBorder="1" applyAlignment="1">
      <alignment horizontal="left" vertical="center"/>
    </xf>
    <xf numFmtId="0" fontId="2" fillId="4" borderId="6" xfId="1" applyFont="1" applyFill="1" applyBorder="1" applyAlignment="1">
      <alignment horizontal="left" vertical="center"/>
    </xf>
    <xf numFmtId="0" fontId="2" fillId="0" borderId="4" xfId="1" applyFont="1" applyBorder="1" applyAlignment="1">
      <alignment horizontal="center" vertical="center" wrapText="1"/>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left" vertical="center"/>
    </xf>
    <xf numFmtId="0" fontId="2" fillId="0" borderId="8" xfId="1" applyFont="1" applyBorder="1" applyAlignment="1">
      <alignment horizontal="left" vertical="center"/>
    </xf>
    <xf numFmtId="0" fontId="2" fillId="0" borderId="9" xfId="1" applyFont="1" applyBorder="1" applyAlignment="1">
      <alignment horizontal="left" vertical="center"/>
    </xf>
    <xf numFmtId="4" fontId="2" fillId="0" borderId="0" xfId="1" applyNumberFormat="1" applyFont="1" applyAlignment="1">
      <alignment horizontal="right" vertical="center"/>
    </xf>
    <xf numFmtId="164" fontId="2" fillId="0" borderId="7" xfId="1" applyNumberFormat="1" applyFont="1" applyBorder="1" applyAlignment="1">
      <alignment horizontal="left" vertical="center"/>
    </xf>
    <xf numFmtId="164" fontId="2" fillId="0" borderId="8" xfId="1" applyNumberFormat="1" applyFont="1" applyBorder="1" applyAlignment="1">
      <alignment horizontal="left" vertical="center"/>
    </xf>
    <xf numFmtId="164" fontId="2" fillId="0" borderId="10" xfId="1" applyNumberFormat="1" applyFont="1" applyBorder="1" applyAlignment="1">
      <alignment horizontal="left" vertical="center"/>
    </xf>
    <xf numFmtId="0" fontId="2" fillId="0" borderId="0" xfId="1" applyFont="1" applyAlignment="1">
      <alignment vertical="center"/>
    </xf>
    <xf numFmtId="0" fontId="2" fillId="0" borderId="0" xfId="1" applyFont="1" applyAlignment="1">
      <alignment horizontal="right" vertical="center"/>
    </xf>
    <xf numFmtId="0" fontId="2" fillId="0" borderId="7" xfId="1" applyFont="1" applyBorder="1" applyAlignment="1">
      <alignment vertical="center"/>
    </xf>
    <xf numFmtId="0" fontId="2" fillId="0" borderId="8" xfId="1" applyFont="1" applyBorder="1" applyAlignment="1">
      <alignment vertical="center"/>
    </xf>
    <xf numFmtId="0" fontId="2" fillId="0" borderId="9" xfId="1" applyFont="1" applyBorder="1" applyAlignment="1">
      <alignment vertical="center"/>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9" xfId="1" applyFont="1" applyBorder="1" applyAlignment="1">
      <alignment horizontal="center" vertical="center"/>
    </xf>
    <xf numFmtId="0" fontId="2" fillId="0" borderId="0" xfId="1" applyFont="1" applyAlignment="1"/>
    <xf numFmtId="165" fontId="2" fillId="0" borderId="0" xfId="2" applyNumberFormat="1" applyFont="1" applyAlignment="1">
      <alignment horizontal="left" vertical="center" wrapText="1"/>
    </xf>
    <xf numFmtId="4" fontId="2" fillId="0" borderId="0" xfId="1" applyNumberFormat="1" applyFont="1" applyAlignment="1"/>
    <xf numFmtId="165" fontId="2" fillId="0" borderId="0" xfId="1" applyNumberFormat="1" applyFont="1" applyAlignment="1">
      <alignment horizontal="center" vertical="center"/>
    </xf>
    <xf numFmtId="0" fontId="2" fillId="0" borderId="0" xfId="1" applyFont="1" applyAlignment="1">
      <alignment horizontal="left" vertical="center"/>
    </xf>
    <xf numFmtId="49" fontId="2" fillId="0" borderId="0" xfId="1" quotePrefix="1" applyNumberFormat="1" applyFont="1" applyAlignment="1">
      <alignment horizontal="center" vertical="center"/>
    </xf>
    <xf numFmtId="166" fontId="2" fillId="0" borderId="7" xfId="3" applyFont="1" applyBorder="1" applyAlignment="1">
      <alignment horizontal="center" vertical="center"/>
    </xf>
    <xf numFmtId="166" fontId="2" fillId="0" borderId="8" xfId="3" applyFont="1" applyBorder="1" applyAlignment="1">
      <alignment horizontal="center" vertical="center"/>
    </xf>
    <xf numFmtId="166" fontId="2" fillId="0" borderId="9" xfId="3" applyFont="1" applyBorder="1" applyAlignment="1">
      <alignment horizontal="center" vertical="center"/>
    </xf>
    <xf numFmtId="166" fontId="2" fillId="0" borderId="0" xfId="3" applyFont="1" applyAlignment="1">
      <alignment horizontal="center" vertical="center"/>
    </xf>
    <xf numFmtId="0" fontId="2" fillId="3" borderId="0" xfId="1" applyFont="1" applyFill="1" applyAlignment="1">
      <alignment horizontal="center" vertical="center"/>
    </xf>
    <xf numFmtId="0" fontId="7" fillId="3" borderId="0" xfId="1" applyFont="1" applyFill="1" applyAlignment="1">
      <alignment vertical="center"/>
    </xf>
    <xf numFmtId="0" fontId="2" fillId="3" borderId="0" xfId="1" applyFont="1" applyFill="1" applyAlignment="1">
      <alignment vertical="center"/>
    </xf>
    <xf numFmtId="0" fontId="2" fillId="3" borderId="0" xfId="1" applyFont="1" applyFill="1" applyAlignment="1"/>
    <xf numFmtId="166" fontId="2" fillId="3" borderId="7" xfId="3" applyFont="1" applyFill="1" applyBorder="1" applyAlignment="1">
      <alignment horizontal="center" vertical="center"/>
    </xf>
    <xf numFmtId="166" fontId="2" fillId="3" borderId="8" xfId="3" applyFont="1" applyFill="1" applyBorder="1" applyAlignment="1">
      <alignment horizontal="center" vertical="center"/>
    </xf>
    <xf numFmtId="166" fontId="2" fillId="3" borderId="9" xfId="3" applyFont="1" applyFill="1" applyBorder="1" applyAlignment="1">
      <alignment horizontal="center" vertical="center"/>
    </xf>
    <xf numFmtId="0" fontId="2" fillId="0" borderId="11" xfId="1" applyFont="1" applyBorder="1" applyAlignment="1">
      <alignment horizontal="center" vertical="justify" wrapText="1"/>
    </xf>
    <xf numFmtId="0" fontId="2" fillId="0" borderId="12" xfId="1" applyFont="1" applyBorder="1" applyAlignment="1">
      <alignment horizontal="center" vertical="justify" wrapText="1"/>
    </xf>
    <xf numFmtId="0" fontId="2" fillId="0" borderId="13" xfId="1" applyFont="1" applyBorder="1" applyAlignment="1">
      <alignment horizontal="center" vertical="justify" wrapText="1"/>
    </xf>
    <xf numFmtId="0" fontId="2" fillId="0" borderId="14" xfId="1" applyFont="1" applyBorder="1" applyAlignment="1">
      <alignment horizontal="center" vertical="justify" wrapText="1"/>
    </xf>
    <xf numFmtId="0" fontId="2" fillId="0" borderId="15" xfId="1" applyFont="1" applyBorder="1" applyAlignment="1">
      <alignment horizontal="center" vertical="justify" wrapText="1"/>
    </xf>
    <xf numFmtId="14" fontId="2" fillId="0" borderId="0" xfId="1" applyNumberFormat="1" applyFont="1" applyAlignment="1">
      <alignment horizontal="center" vertical="center"/>
    </xf>
    <xf numFmtId="49" fontId="2" fillId="2" borderId="14" xfId="1" applyNumberFormat="1" applyFont="1" applyFill="1" applyBorder="1" applyAlignment="1">
      <alignment horizontal="center" vertical="center"/>
    </xf>
    <xf numFmtId="49" fontId="2" fillId="2" borderId="12" xfId="1" applyNumberFormat="1" applyFont="1" applyFill="1" applyBorder="1" applyAlignment="1">
      <alignment horizontal="center" vertical="center"/>
    </xf>
    <xf numFmtId="49" fontId="2" fillId="2" borderId="13" xfId="1" applyNumberFormat="1" applyFont="1" applyFill="1" applyBorder="1" applyAlignment="1">
      <alignment horizontal="center" vertical="center"/>
    </xf>
    <xf numFmtId="49" fontId="2" fillId="2" borderId="15" xfId="1" applyNumberFormat="1" applyFont="1" applyFill="1" applyBorder="1" applyAlignment="1">
      <alignment horizontal="center" vertical="center"/>
    </xf>
    <xf numFmtId="167" fontId="2" fillId="0" borderId="0" xfId="1" applyNumberFormat="1" applyFont="1" applyAlignment="1">
      <alignment horizontal="center" vertical="center"/>
    </xf>
    <xf numFmtId="49" fontId="2" fillId="2" borderId="0" xfId="1" applyNumberFormat="1" applyFont="1" applyFill="1" applyAlignment="1">
      <alignment horizontal="center" vertical="center"/>
    </xf>
    <xf numFmtId="4" fontId="2" fillId="2" borderId="0" xfId="1" applyNumberFormat="1" applyFont="1" applyFill="1" applyAlignment="1">
      <alignment horizontal="center" vertical="center"/>
    </xf>
    <xf numFmtId="0" fontId="2" fillId="0" borderId="7" xfId="1" applyFont="1" applyBorder="1" applyAlignment="1">
      <alignment horizontal="center" vertical="center" wrapText="1"/>
    </xf>
    <xf numFmtId="0" fontId="2" fillId="0" borderId="8" xfId="1" applyFont="1" applyBorder="1" applyAlignment="1">
      <alignment horizontal="center" vertical="center" wrapText="1"/>
    </xf>
    <xf numFmtId="0" fontId="2" fillId="0" borderId="9" xfId="1" applyFont="1" applyBorder="1" applyAlignment="1">
      <alignment horizontal="center" vertical="center" wrapText="1"/>
    </xf>
    <xf numFmtId="0" fontId="2" fillId="0" borderId="0" xfId="1" applyFont="1" applyAlignment="1">
      <alignment horizontal="center" vertical="center" wrapText="1"/>
    </xf>
    <xf numFmtId="0" fontId="2" fillId="0" borderId="11" xfId="1" applyFont="1" applyBorder="1" applyAlignment="1">
      <alignment horizontal="center" vertical="center"/>
    </xf>
    <xf numFmtId="0" fontId="2" fillId="0" borderId="12" xfId="1" applyFont="1" applyBorder="1" applyAlignment="1">
      <alignment vertical="center"/>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2" fillId="0" borderId="12" xfId="1" applyFont="1" applyBorder="1" applyAlignment="1">
      <alignment horizontal="center" vertical="center" wrapText="1"/>
    </xf>
    <xf numFmtId="0" fontId="2" fillId="0" borderId="12" xfId="1" applyFont="1" applyBorder="1" applyAlignment="1">
      <alignment horizontal="center" vertical="center"/>
    </xf>
    <xf numFmtId="0" fontId="2" fillId="0" borderId="14" xfId="1" applyFont="1" applyBorder="1" applyAlignment="1">
      <alignment horizontal="center" vertical="center" wrapText="1"/>
    </xf>
    <xf numFmtId="0" fontId="2" fillId="0" borderId="15" xfId="1" applyFont="1" applyBorder="1" applyAlignment="1">
      <alignment horizontal="center" vertical="center"/>
    </xf>
    <xf numFmtId="0" fontId="8" fillId="0" borderId="16" xfId="1" applyFont="1" applyBorder="1">
      <alignment vertical="top"/>
    </xf>
    <xf numFmtId="0" fontId="8" fillId="0" borderId="17" xfId="1" applyFont="1" applyBorder="1" applyAlignment="1">
      <alignment horizontal="left" vertical="top" wrapText="1"/>
    </xf>
    <xf numFmtId="0" fontId="8" fillId="0" borderId="18" xfId="1" applyFont="1" applyBorder="1" applyAlignment="1">
      <alignment horizontal="left" vertical="top" wrapText="1"/>
    </xf>
    <xf numFmtId="0" fontId="8" fillId="0" borderId="19" xfId="1" applyFont="1" applyBorder="1" applyAlignment="1">
      <alignment horizontal="left" vertical="top" wrapText="1"/>
    </xf>
    <xf numFmtId="0" fontId="8" fillId="0" borderId="20" xfId="1" applyFont="1" applyBorder="1">
      <alignment vertical="top"/>
    </xf>
    <xf numFmtId="0" fontId="8" fillId="0" borderId="18" xfId="1" applyFont="1" applyBorder="1">
      <alignment vertical="top"/>
    </xf>
    <xf numFmtId="0" fontId="8" fillId="0" borderId="19" xfId="1" applyFont="1" applyBorder="1">
      <alignment vertical="top"/>
    </xf>
    <xf numFmtId="0" fontId="2" fillId="0" borderId="21" xfId="1" applyFont="1" applyBorder="1" applyAlignment="1">
      <alignment horizontal="left" vertical="center"/>
    </xf>
    <xf numFmtId="0" fontId="2" fillId="0" borderId="17" xfId="1" applyFont="1" applyBorder="1" applyAlignment="1">
      <alignment horizontal="left" vertical="center"/>
    </xf>
    <xf numFmtId="0" fontId="2" fillId="0" borderId="17" xfId="1" applyFont="1" applyBorder="1" applyAlignment="1">
      <alignment horizontal="left" vertical="center" wrapText="1"/>
    </xf>
    <xf numFmtId="0" fontId="2" fillId="0" borderId="19" xfId="1" applyFont="1" applyBorder="1" applyAlignment="1">
      <alignment horizontal="left" vertical="center" wrapText="1"/>
    </xf>
    <xf numFmtId="2" fontId="8" fillId="5" borderId="17" xfId="4" applyNumberFormat="1" applyFont="1" applyFill="1" applyBorder="1" applyAlignment="1">
      <alignment horizontal="center" vertical="top" wrapText="1"/>
    </xf>
    <xf numFmtId="2" fontId="8" fillId="5" borderId="18" xfId="4" applyNumberFormat="1" applyFont="1" applyFill="1" applyBorder="1" applyAlignment="1">
      <alignment horizontal="center" vertical="top" wrapText="1"/>
    </xf>
    <xf numFmtId="2" fontId="8" fillId="5" borderId="22" xfId="4" applyNumberFormat="1" applyFont="1" applyFill="1" applyBorder="1" applyAlignment="1">
      <alignment horizontal="center" vertical="top" wrapText="1"/>
    </xf>
    <xf numFmtId="0" fontId="8" fillId="0" borderId="17" xfId="1" applyFont="1" applyBorder="1">
      <alignment vertical="top"/>
    </xf>
    <xf numFmtId="0" fontId="9" fillId="0" borderId="21" xfId="1" applyFont="1" applyBorder="1">
      <alignment vertical="top"/>
    </xf>
    <xf numFmtId="0" fontId="8" fillId="0" borderId="23" xfId="1" applyFont="1" applyBorder="1">
      <alignment vertical="top"/>
    </xf>
    <xf numFmtId="0" fontId="8" fillId="0" borderId="24" xfId="1" applyFont="1" applyBorder="1">
      <alignment vertical="top"/>
    </xf>
    <xf numFmtId="0" fontId="8" fillId="0" borderId="25" xfId="1" applyFont="1" applyBorder="1">
      <alignment vertical="top"/>
    </xf>
    <xf numFmtId="0" fontId="2" fillId="0" borderId="24" xfId="1" applyFont="1" applyBorder="1" applyAlignment="1">
      <alignment horizontal="left" vertical="center"/>
    </xf>
    <xf numFmtId="0" fontId="10" fillId="0" borderId="26" xfId="1" applyFont="1" applyBorder="1" applyAlignment="1">
      <alignment horizontal="center" vertical="top"/>
    </xf>
    <xf numFmtId="0" fontId="10" fillId="0" borderId="25" xfId="1" applyFont="1" applyBorder="1" applyAlignment="1">
      <alignment horizontal="center" vertical="top"/>
    </xf>
    <xf numFmtId="2" fontId="8" fillId="5" borderId="26" xfId="4" applyNumberFormat="1" applyFont="1" applyFill="1" applyBorder="1" applyAlignment="1">
      <alignment horizontal="center" vertical="top" wrapText="1"/>
    </xf>
    <xf numFmtId="2" fontId="8" fillId="5" borderId="24" xfId="4" applyNumberFormat="1" applyFont="1" applyFill="1" applyBorder="1" applyAlignment="1">
      <alignment horizontal="center" vertical="top" wrapText="1"/>
    </xf>
    <xf numFmtId="2" fontId="8" fillId="5" borderId="27" xfId="4" applyNumberFormat="1" applyFont="1" applyFill="1" applyBorder="1" applyAlignment="1">
      <alignment horizontal="center" vertical="top" wrapText="1"/>
    </xf>
    <xf numFmtId="0" fontId="8" fillId="0" borderId="28" xfId="1" applyFont="1" applyBorder="1">
      <alignment vertical="top"/>
    </xf>
    <xf numFmtId="0" fontId="8" fillId="0" borderId="26" xfId="1" applyFont="1" applyBorder="1">
      <alignment vertical="top"/>
    </xf>
    <xf numFmtId="0" fontId="9" fillId="0" borderId="29" xfId="1" applyFont="1" applyBorder="1">
      <alignment vertical="top"/>
    </xf>
    <xf numFmtId="0" fontId="11" fillId="0" borderId="23" xfId="1" applyFont="1" applyBorder="1">
      <alignment vertical="top"/>
    </xf>
    <xf numFmtId="0" fontId="11" fillId="0" borderId="24" xfId="1" applyFont="1" applyBorder="1">
      <alignment vertical="top"/>
    </xf>
    <xf numFmtId="0" fontId="11" fillId="0" borderId="25" xfId="1" applyFont="1" applyBorder="1">
      <alignment vertical="top"/>
    </xf>
    <xf numFmtId="0" fontId="12" fillId="0" borderId="26" xfId="1" applyFont="1" applyBorder="1" applyAlignment="1">
      <alignment horizontal="left" vertical="top"/>
    </xf>
    <xf numFmtId="0" fontId="12" fillId="0" borderId="25" xfId="1" applyFont="1" applyBorder="1" applyAlignment="1">
      <alignment horizontal="left" vertical="top"/>
    </xf>
    <xf numFmtId="2" fontId="11" fillId="5" borderId="24" xfId="4" applyNumberFormat="1" applyFont="1" applyFill="1" applyBorder="1" applyAlignment="1">
      <alignment horizontal="center" vertical="top" wrapText="1"/>
    </xf>
    <xf numFmtId="2" fontId="11" fillId="5" borderId="27" xfId="4" applyNumberFormat="1" applyFont="1" applyFill="1" applyBorder="1" applyAlignment="1">
      <alignment horizontal="center" vertical="top" wrapText="1"/>
    </xf>
    <xf numFmtId="0" fontId="11" fillId="0" borderId="28" xfId="1" applyFont="1" applyBorder="1">
      <alignment vertical="top"/>
    </xf>
    <xf numFmtId="0" fontId="11" fillId="0" borderId="26" xfId="1" applyFont="1" applyBorder="1">
      <alignment vertical="top"/>
    </xf>
    <xf numFmtId="0" fontId="11" fillId="0" borderId="29" xfId="1" applyFont="1" applyBorder="1" applyAlignment="1">
      <alignment horizontal="left" vertical="top"/>
    </xf>
    <xf numFmtId="0" fontId="13" fillId="0" borderId="0" xfId="1" applyFont="1" applyAlignment="1">
      <alignment vertical="center"/>
    </xf>
    <xf numFmtId="0" fontId="13" fillId="0" borderId="24" xfId="1" applyFont="1" applyBorder="1" applyAlignment="1">
      <alignment horizontal="left" vertical="center"/>
    </xf>
    <xf numFmtId="0" fontId="14" fillId="0" borderId="26" xfId="1" applyFont="1" applyBorder="1" applyAlignment="1">
      <alignment horizontal="center" vertical="top"/>
    </xf>
    <xf numFmtId="0" fontId="14" fillId="0" borderId="25" xfId="1" applyFont="1" applyBorder="1" applyAlignment="1">
      <alignment horizontal="center" vertical="top"/>
    </xf>
    <xf numFmtId="0" fontId="13" fillId="0" borderId="0" xfId="1" applyFont="1" applyAlignment="1">
      <alignment horizontal="center" vertical="center"/>
    </xf>
    <xf numFmtId="0" fontId="15" fillId="0" borderId="29" xfId="1" applyFont="1" applyBorder="1">
      <alignment vertical="top"/>
    </xf>
    <xf numFmtId="0" fontId="11" fillId="0" borderId="30" xfId="1" applyFont="1" applyBorder="1">
      <alignment vertical="top"/>
    </xf>
    <xf numFmtId="0" fontId="11" fillId="0" borderId="31" xfId="1" applyFont="1" applyBorder="1">
      <alignment vertical="top"/>
    </xf>
    <xf numFmtId="0" fontId="11" fillId="0" borderId="32" xfId="1" applyFont="1" applyBorder="1">
      <alignment vertical="top"/>
    </xf>
    <xf numFmtId="0" fontId="13" fillId="0" borderId="31" xfId="1" applyFont="1" applyBorder="1" applyAlignment="1">
      <alignment horizontal="left" vertical="center"/>
    </xf>
    <xf numFmtId="0" fontId="14" fillId="0" borderId="33" xfId="1" applyFont="1" applyBorder="1" applyAlignment="1">
      <alignment horizontal="center" vertical="top"/>
    </xf>
    <xf numFmtId="0" fontId="14" fillId="0" borderId="32" xfId="1" applyFont="1" applyBorder="1" applyAlignment="1">
      <alignment horizontal="center" vertical="top"/>
    </xf>
    <xf numFmtId="2" fontId="11" fillId="5" borderId="31" xfId="4" applyNumberFormat="1" applyFont="1" applyFill="1" applyBorder="1" applyAlignment="1">
      <alignment horizontal="center" vertical="top" wrapText="1"/>
    </xf>
    <xf numFmtId="2" fontId="11" fillId="5" borderId="34" xfId="4" applyNumberFormat="1" applyFont="1" applyFill="1" applyBorder="1" applyAlignment="1">
      <alignment horizontal="center" vertical="top" wrapText="1"/>
    </xf>
    <xf numFmtId="0" fontId="11" fillId="0" borderId="35" xfId="1" applyFont="1" applyBorder="1">
      <alignment vertical="top"/>
    </xf>
    <xf numFmtId="0" fontId="11" fillId="0" borderId="33" xfId="1" applyFont="1" applyBorder="1">
      <alignment vertical="top"/>
    </xf>
    <xf numFmtId="0" fontId="11" fillId="0" borderId="36" xfId="1" applyFont="1" applyBorder="1" applyAlignment="1">
      <alignment horizontal="left" vertical="top"/>
    </xf>
    <xf numFmtId="168" fontId="2" fillId="2" borderId="0" xfId="1" applyNumberFormat="1" applyFont="1" applyFill="1" applyAlignment="1">
      <alignment horizontal="center" vertical="center"/>
    </xf>
    <xf numFmtId="0" fontId="2" fillId="0" borderId="0" xfId="1" applyFont="1" applyAlignment="1">
      <alignment horizontal="center"/>
    </xf>
    <xf numFmtId="168" fontId="2" fillId="0" borderId="0" xfId="1" applyNumberFormat="1" applyFont="1" applyAlignment="1">
      <alignment horizontal="center" vertical="center"/>
    </xf>
    <xf numFmtId="0" fontId="2" fillId="6" borderId="1" xfId="1" applyFont="1" applyFill="1" applyBorder="1" applyAlignment="1">
      <alignment horizontal="center" vertical="justify"/>
    </xf>
    <xf numFmtId="0" fontId="2" fillId="6" borderId="2" xfId="1" applyFont="1" applyFill="1" applyBorder="1" applyAlignment="1">
      <alignment horizontal="center" vertical="justify"/>
    </xf>
    <xf numFmtId="0" fontId="2" fillId="6" borderId="3" xfId="1" applyFont="1" applyFill="1" applyBorder="1" applyAlignment="1">
      <alignment horizontal="center" vertical="justify"/>
    </xf>
    <xf numFmtId="0" fontId="2" fillId="6" borderId="1" xfId="1" applyFont="1" applyFill="1" applyBorder="1" applyAlignment="1">
      <alignment horizontal="center" vertical="center" wrapText="1"/>
    </xf>
    <xf numFmtId="0" fontId="2" fillId="6" borderId="2" xfId="1" applyFont="1" applyFill="1" applyBorder="1" applyAlignment="1">
      <alignment horizontal="center" vertical="center" wrapText="1"/>
    </xf>
    <xf numFmtId="0" fontId="2" fillId="6" borderId="3" xfId="1" applyFont="1" applyFill="1" applyBorder="1" applyAlignment="1">
      <alignment horizontal="center" vertical="center" wrapText="1"/>
    </xf>
    <xf numFmtId="0" fontId="2" fillId="6" borderId="7" xfId="1" applyFont="1" applyFill="1" applyBorder="1" applyAlignment="1">
      <alignment horizontal="center" vertical="center"/>
    </xf>
    <xf numFmtId="0" fontId="2" fillId="6" borderId="8" xfId="1" applyFont="1" applyFill="1" applyBorder="1" applyAlignment="1">
      <alignment horizontal="center" vertical="center"/>
    </xf>
    <xf numFmtId="0" fontId="2" fillId="6" borderId="9" xfId="1" applyFont="1" applyFill="1" applyBorder="1" applyAlignment="1">
      <alignment horizontal="center" vertical="center"/>
    </xf>
    <xf numFmtId="0" fontId="2" fillId="6" borderId="4" xfId="1" applyFont="1" applyFill="1" applyBorder="1" applyAlignment="1">
      <alignment horizontal="center" vertical="justify"/>
    </xf>
    <xf numFmtId="0" fontId="2" fillId="6" borderId="5" xfId="1" applyFont="1" applyFill="1" applyBorder="1" applyAlignment="1">
      <alignment horizontal="center" vertical="justify"/>
    </xf>
    <xf numFmtId="0" fontId="2" fillId="6" borderId="6" xfId="1" applyFont="1" applyFill="1" applyBorder="1" applyAlignment="1">
      <alignment horizontal="center" vertical="justify"/>
    </xf>
    <xf numFmtId="0" fontId="2" fillId="6" borderId="4" xfId="1" applyFont="1" applyFill="1" applyBorder="1" applyAlignment="1">
      <alignment horizontal="center" vertical="center" wrapText="1"/>
    </xf>
    <xf numFmtId="0" fontId="2" fillId="6" borderId="5" xfId="1" applyFont="1" applyFill="1" applyBorder="1" applyAlignment="1">
      <alignment horizontal="center" vertical="center" wrapText="1"/>
    </xf>
    <xf numFmtId="0" fontId="2" fillId="6" borderId="6" xfId="1" applyFont="1" applyFill="1" applyBorder="1" applyAlignment="1">
      <alignment horizontal="center" vertical="center" wrapText="1"/>
    </xf>
    <xf numFmtId="0" fontId="2" fillId="7" borderId="7" xfId="1" applyFont="1" applyFill="1" applyBorder="1" applyAlignment="1">
      <alignment horizontal="center" vertical="center"/>
    </xf>
    <xf numFmtId="0" fontId="2" fillId="7" borderId="8" xfId="1" applyFont="1" applyFill="1" applyBorder="1" applyAlignment="1">
      <alignment horizontal="center" vertical="center"/>
    </xf>
    <xf numFmtId="0" fontId="2" fillId="7" borderId="9" xfId="1" applyFont="1" applyFill="1" applyBorder="1" applyAlignment="1">
      <alignment horizontal="center" vertical="center"/>
    </xf>
    <xf numFmtId="168" fontId="2" fillId="7" borderId="7" xfId="1" applyNumberFormat="1" applyFont="1" applyFill="1" applyBorder="1" applyAlignment="1">
      <alignment horizontal="right" vertical="center"/>
    </xf>
    <xf numFmtId="168" fontId="2" fillId="7" borderId="8" xfId="1" applyNumberFormat="1" applyFont="1" applyFill="1" applyBorder="1" applyAlignment="1">
      <alignment horizontal="right" vertical="center"/>
    </xf>
    <xf numFmtId="168" fontId="2" fillId="7" borderId="9" xfId="1" applyNumberFormat="1" applyFont="1" applyFill="1" applyBorder="1" applyAlignment="1">
      <alignment horizontal="right" vertical="center"/>
    </xf>
    <xf numFmtId="4" fontId="2" fillId="7" borderId="7" xfId="1" applyNumberFormat="1" applyFont="1" applyFill="1" applyBorder="1" applyAlignment="1">
      <alignment horizontal="center" vertical="center"/>
    </xf>
    <xf numFmtId="4" fontId="2" fillId="7" borderId="8" xfId="1" applyNumberFormat="1" applyFont="1" applyFill="1" applyBorder="1" applyAlignment="1">
      <alignment horizontal="center" vertical="center"/>
    </xf>
    <xf numFmtId="4" fontId="2" fillId="7" borderId="9" xfId="1" applyNumberFormat="1" applyFont="1" applyFill="1" applyBorder="1" applyAlignment="1">
      <alignment horizontal="center" vertical="center"/>
    </xf>
    <xf numFmtId="10" fontId="2" fillId="7" borderId="7" xfId="1" applyNumberFormat="1" applyFont="1" applyFill="1" applyBorder="1" applyAlignment="1">
      <alignment horizontal="center" vertical="center"/>
    </xf>
    <xf numFmtId="10" fontId="2" fillId="7" borderId="9" xfId="1" applyNumberFormat="1" applyFont="1" applyFill="1" applyBorder="1" applyAlignment="1">
      <alignment horizontal="center" vertical="center"/>
    </xf>
    <xf numFmtId="4" fontId="16" fillId="7" borderId="7" xfId="1" applyNumberFormat="1" applyFont="1" applyFill="1" applyBorder="1" applyAlignment="1">
      <alignment horizontal="center" vertical="center"/>
    </xf>
    <xf numFmtId="4" fontId="16" fillId="7" borderId="8" xfId="1" applyNumberFormat="1" applyFont="1" applyFill="1" applyBorder="1" applyAlignment="1">
      <alignment horizontal="center" vertical="center"/>
    </xf>
    <xf numFmtId="4" fontId="16" fillId="7" borderId="9" xfId="1" applyNumberFormat="1" applyFont="1" applyFill="1" applyBorder="1" applyAlignment="1">
      <alignment horizontal="center" vertical="center"/>
    </xf>
    <xf numFmtId="10" fontId="16" fillId="7" borderId="7" xfId="1" applyNumberFormat="1" applyFont="1" applyFill="1" applyBorder="1" applyAlignment="1">
      <alignment horizontal="center" vertical="center"/>
    </xf>
    <xf numFmtId="10" fontId="16" fillId="7" borderId="9" xfId="1" applyNumberFormat="1" applyFont="1" applyFill="1" applyBorder="1" applyAlignment="1">
      <alignment horizontal="center" vertical="center"/>
    </xf>
    <xf numFmtId="169" fontId="2" fillId="0" borderId="0" xfId="1" applyNumberFormat="1" applyFont="1" applyAlignment="1">
      <alignment horizontal="center" vertical="center"/>
    </xf>
    <xf numFmtId="168" fontId="2" fillId="7" borderId="7" xfId="1" applyNumberFormat="1" applyFont="1" applyFill="1" applyBorder="1" applyAlignment="1">
      <alignment horizontal="center" vertical="center"/>
    </xf>
    <xf numFmtId="168" fontId="2" fillId="7" borderId="8" xfId="1" applyNumberFormat="1" applyFont="1" applyFill="1" applyBorder="1" applyAlignment="1">
      <alignment horizontal="center" vertical="center"/>
    </xf>
    <xf numFmtId="168" fontId="2" fillId="7" borderId="9" xfId="1" applyNumberFormat="1" applyFont="1" applyFill="1" applyBorder="1" applyAlignment="1">
      <alignment horizontal="center" vertical="center"/>
    </xf>
    <xf numFmtId="168" fontId="2" fillId="3" borderId="0" xfId="1" applyNumberFormat="1" applyFont="1" applyFill="1" applyAlignment="1">
      <alignment horizontal="center" vertical="center"/>
    </xf>
    <xf numFmtId="4" fontId="2" fillId="3" borderId="0" xfId="1" applyNumberFormat="1" applyFont="1" applyFill="1" applyAlignment="1">
      <alignment horizontal="center" vertical="center"/>
    </xf>
    <xf numFmtId="10" fontId="2" fillId="3" borderId="0" xfId="1" applyNumberFormat="1" applyFont="1" applyFill="1" applyAlignment="1">
      <alignment horizontal="center" vertical="center"/>
    </xf>
    <xf numFmtId="4" fontId="16" fillId="3" borderId="0" xfId="1" applyNumberFormat="1" applyFont="1" applyFill="1" applyAlignment="1">
      <alignment horizontal="center" vertical="center"/>
    </xf>
    <xf numFmtId="10" fontId="16" fillId="3" borderId="0" xfId="1" applyNumberFormat="1" applyFont="1" applyFill="1" applyAlignment="1">
      <alignment horizontal="center" vertical="center"/>
    </xf>
    <xf numFmtId="4" fontId="17" fillId="0" borderId="0" xfId="1" applyNumberFormat="1" applyFont="1">
      <alignment vertical="top"/>
    </xf>
    <xf numFmtId="4" fontId="2" fillId="0" borderId="0" xfId="1" applyNumberFormat="1" applyFont="1" applyAlignment="1">
      <alignment horizontal="center" vertical="center"/>
    </xf>
    <xf numFmtId="10" fontId="2" fillId="0" borderId="0" xfId="1" applyNumberFormat="1" applyFont="1" applyAlignment="1">
      <alignment horizontal="center" vertical="center"/>
    </xf>
    <xf numFmtId="0" fontId="2" fillId="6" borderId="37" xfId="1" applyFont="1" applyFill="1" applyBorder="1" applyAlignment="1">
      <alignment horizontal="center" vertical="center" wrapText="1"/>
    </xf>
    <xf numFmtId="0" fontId="2" fillId="6" borderId="37" xfId="1" applyFont="1" applyFill="1" applyBorder="1" applyAlignment="1">
      <alignment horizontal="center" vertical="center"/>
    </xf>
    <xf numFmtId="166" fontId="2" fillId="0" borderId="0" xfId="1" applyNumberFormat="1" applyFont="1" applyAlignment="1">
      <alignment horizontal="center" vertical="center"/>
    </xf>
    <xf numFmtId="4" fontId="18" fillId="0" borderId="0" xfId="1" applyNumberFormat="1" applyFont="1">
      <alignment vertical="top"/>
    </xf>
    <xf numFmtId="0" fontId="2" fillId="7" borderId="37" xfId="1" applyFont="1" applyFill="1" applyBorder="1" applyAlignment="1">
      <alignment horizontal="center" vertical="center"/>
    </xf>
    <xf numFmtId="170" fontId="2" fillId="0" borderId="0" xfId="1" applyNumberFormat="1" applyFont="1" applyAlignment="1">
      <alignment horizontal="center" vertical="center"/>
    </xf>
    <xf numFmtId="0" fontId="2" fillId="2" borderId="0" xfId="1" applyFont="1" applyFill="1" applyAlignment="1"/>
    <xf numFmtId="0" fontId="2" fillId="2" borderId="1" xfId="1" applyFont="1" applyFill="1" applyBorder="1" applyAlignment="1">
      <alignment vertical="justify" wrapText="1"/>
    </xf>
    <xf numFmtId="0" fontId="2" fillId="2" borderId="2" xfId="1" applyFont="1" applyFill="1" applyBorder="1" applyAlignment="1">
      <alignment vertical="justify" wrapText="1"/>
    </xf>
    <xf numFmtId="0" fontId="2" fillId="2" borderId="3" xfId="1" applyFont="1" applyFill="1" applyBorder="1" applyAlignment="1">
      <alignment vertical="justify" wrapText="1"/>
    </xf>
    <xf numFmtId="0" fontId="2" fillId="2" borderId="4" xfId="1" applyFont="1" applyFill="1" applyBorder="1" applyAlignment="1">
      <alignment vertical="justify" wrapText="1"/>
    </xf>
    <xf numFmtId="0" fontId="2" fillId="2" borderId="5" xfId="1" applyFont="1" applyFill="1" applyBorder="1" applyAlignment="1">
      <alignment vertical="justify" wrapText="1"/>
    </xf>
    <xf numFmtId="0" fontId="2" fillId="2" borderId="6" xfId="1" applyFont="1" applyFill="1" applyBorder="1" applyAlignment="1">
      <alignment vertical="justify" wrapText="1"/>
    </xf>
    <xf numFmtId="0" fontId="2" fillId="2" borderId="0" xfId="1" applyFont="1" applyFill="1" applyAlignment="1">
      <alignment vertical="justify" wrapText="1"/>
    </xf>
    <xf numFmtId="0" fontId="3" fillId="0" borderId="0" xfId="1" applyFont="1" applyAlignment="1">
      <alignment vertical="center"/>
    </xf>
    <xf numFmtId="0" fontId="2" fillId="0" borderId="5" xfId="1" applyFont="1" applyBorder="1" applyAlignment="1">
      <alignment horizontal="center" vertical="center"/>
    </xf>
    <xf numFmtId="4" fontId="19" fillId="0" borderId="0" xfId="1" applyNumberFormat="1" applyFont="1">
      <alignment vertical="top"/>
    </xf>
    <xf numFmtId="0" fontId="2" fillId="0" borderId="37" xfId="1" applyFont="1" applyBorder="1" applyAlignment="1">
      <alignment horizontal="center" vertical="center" wrapText="1"/>
    </xf>
    <xf numFmtId="0" fontId="2" fillId="0" borderId="38" xfId="1" applyFont="1" applyBorder="1" applyAlignment="1">
      <alignment horizontal="center" vertical="center" wrapText="1"/>
    </xf>
    <xf numFmtId="0" fontId="2" fillId="0" borderId="37" xfId="1" applyFont="1" applyBorder="1" applyAlignment="1">
      <alignment horizontal="center" vertical="center"/>
    </xf>
    <xf numFmtId="0" fontId="2" fillId="0" borderId="38" xfId="1" applyFont="1" applyBorder="1" applyAlignment="1">
      <alignment horizontal="center" vertical="center"/>
    </xf>
    <xf numFmtId="14" fontId="2" fillId="0" borderId="7" xfId="1" applyNumberFormat="1" applyFont="1" applyBorder="1" applyAlignment="1">
      <alignment horizontal="center" vertical="center"/>
    </xf>
    <xf numFmtId="14" fontId="2" fillId="0" borderId="8" xfId="1" applyNumberFormat="1" applyFont="1" applyBorder="1" applyAlignment="1">
      <alignment horizontal="center" vertical="center"/>
    </xf>
    <xf numFmtId="14" fontId="2" fillId="0" borderId="9" xfId="1" applyNumberFormat="1" applyFont="1" applyBorder="1" applyAlignment="1">
      <alignment horizontal="center" vertical="center"/>
    </xf>
    <xf numFmtId="3" fontId="2" fillId="0" borderId="7" xfId="1" applyNumberFormat="1" applyFont="1" applyBorder="1" applyAlignment="1">
      <alignment horizontal="center" vertical="center"/>
    </xf>
    <xf numFmtId="4" fontId="2" fillId="0" borderId="37" xfId="1" applyNumberFormat="1" applyFont="1" applyBorder="1" applyAlignment="1">
      <alignment horizontal="center" vertical="center"/>
    </xf>
    <xf numFmtId="4" fontId="2" fillId="0" borderId="38" xfId="1" applyNumberFormat="1" applyFont="1" applyBorder="1" applyAlignment="1">
      <alignment horizontal="center" vertical="center"/>
    </xf>
    <xf numFmtId="4" fontId="2" fillId="0" borderId="7" xfId="1" applyNumberFormat="1" applyFont="1" applyBorder="1" applyAlignment="1">
      <alignment horizontal="center" vertical="justify" wrapText="1"/>
    </xf>
    <xf numFmtId="4" fontId="2" fillId="0" borderId="8" xfId="1" applyNumberFormat="1" applyFont="1" applyBorder="1" applyAlignment="1">
      <alignment horizontal="center" vertical="justify" wrapText="1"/>
    </xf>
    <xf numFmtId="4" fontId="2" fillId="0" borderId="9" xfId="1" applyNumberFormat="1" applyFont="1" applyBorder="1" applyAlignment="1">
      <alignment horizontal="center" vertical="justify" wrapText="1"/>
    </xf>
    <xf numFmtId="3" fontId="2" fillId="0" borderId="8" xfId="1" applyNumberFormat="1" applyFont="1" applyBorder="1" applyAlignment="1">
      <alignment horizontal="center" vertical="center"/>
    </xf>
    <xf numFmtId="3" fontId="2" fillId="0" borderId="9" xfId="1" applyNumberFormat="1" applyFont="1" applyBorder="1" applyAlignment="1">
      <alignment horizontal="center" vertical="center"/>
    </xf>
    <xf numFmtId="0" fontId="2" fillId="2" borderId="2" xfId="1" applyFont="1" applyFill="1" applyBorder="1" applyAlignment="1">
      <alignment horizontal="center" vertical="justify" wrapText="1"/>
    </xf>
    <xf numFmtId="0" fontId="2" fillId="7" borderId="1" xfId="1" applyFont="1" applyFill="1" applyBorder="1" applyAlignment="1">
      <alignment horizontal="center" vertical="justify"/>
    </xf>
    <xf numFmtId="0" fontId="2" fillId="7" borderId="2" xfId="1" applyFont="1" applyFill="1" applyBorder="1" applyAlignment="1">
      <alignment horizontal="center" vertical="justify"/>
    </xf>
    <xf numFmtId="0" fontId="2" fillId="7" borderId="3" xfId="1" applyFont="1" applyFill="1" applyBorder="1" applyAlignment="1">
      <alignment horizontal="center" vertical="justify"/>
    </xf>
    <xf numFmtId="0" fontId="2" fillId="7" borderId="37" xfId="1" applyFont="1" applyFill="1" applyBorder="1" applyAlignment="1">
      <alignment horizontal="center" vertical="center" wrapText="1"/>
    </xf>
    <xf numFmtId="0" fontId="2" fillId="7" borderId="38" xfId="1" applyFont="1" applyFill="1" applyBorder="1" applyAlignment="1">
      <alignment horizontal="center" vertical="center"/>
    </xf>
    <xf numFmtId="0" fontId="2" fillId="7" borderId="4" xfId="1" applyFont="1" applyFill="1" applyBorder="1" applyAlignment="1">
      <alignment horizontal="center" vertical="justify"/>
    </xf>
    <xf numFmtId="0" fontId="2" fillId="7" borderId="5" xfId="1" applyFont="1" applyFill="1" applyBorder="1" applyAlignment="1">
      <alignment horizontal="center" vertical="justify"/>
    </xf>
    <xf numFmtId="0" fontId="2" fillId="7" borderId="6" xfId="1" applyFont="1" applyFill="1" applyBorder="1" applyAlignment="1">
      <alignment horizontal="center" vertical="justify"/>
    </xf>
    <xf numFmtId="10" fontId="2" fillId="0" borderId="37" xfId="1" applyNumberFormat="1" applyFont="1" applyBorder="1" applyAlignment="1">
      <alignment horizontal="center" vertical="center"/>
    </xf>
    <xf numFmtId="4" fontId="2" fillId="3" borderId="37" xfId="1" applyNumberFormat="1" applyFont="1" applyFill="1" applyBorder="1" applyAlignment="1">
      <alignment horizontal="center" vertical="center"/>
    </xf>
    <xf numFmtId="10" fontId="2" fillId="0" borderId="38" xfId="1" applyNumberFormat="1" applyFont="1" applyBorder="1" applyAlignment="1">
      <alignment horizontal="center" vertical="center"/>
    </xf>
    <xf numFmtId="4" fontId="2" fillId="0" borderId="7" xfId="1" applyNumberFormat="1" applyFont="1" applyBorder="1" applyAlignment="1">
      <alignment horizontal="center" vertical="center"/>
    </xf>
    <xf numFmtId="4" fontId="2" fillId="0" borderId="8" xfId="1" applyNumberFormat="1" applyFont="1" applyBorder="1" applyAlignment="1">
      <alignment horizontal="center" vertical="center"/>
    </xf>
    <xf numFmtId="4" fontId="2" fillId="0" borderId="9" xfId="1" applyNumberFormat="1" applyFont="1" applyBorder="1" applyAlignment="1">
      <alignment horizontal="center" vertical="center"/>
    </xf>
    <xf numFmtId="10" fontId="2" fillId="0" borderId="7" xfId="1" applyNumberFormat="1" applyFont="1" applyBorder="1" applyAlignment="1">
      <alignment horizontal="center" vertical="center"/>
    </xf>
    <xf numFmtId="10" fontId="2" fillId="0" borderId="9" xfId="1" applyNumberFormat="1" applyFont="1" applyBorder="1" applyAlignment="1">
      <alignment horizontal="center" vertical="center"/>
    </xf>
    <xf numFmtId="0" fontId="2" fillId="2" borderId="0" xfId="1" applyFont="1" applyFill="1">
      <alignment vertical="top"/>
    </xf>
    <xf numFmtId="0" fontId="2" fillId="2" borderId="1" xfId="1" applyFont="1" applyFill="1" applyBorder="1" applyAlignment="1">
      <alignment horizontal="left" vertical="top" wrapText="1"/>
    </xf>
    <xf numFmtId="0" fontId="2" fillId="2" borderId="2" xfId="1" applyFont="1" applyFill="1" applyBorder="1" applyAlignment="1">
      <alignment horizontal="left" vertical="top" wrapText="1"/>
    </xf>
    <xf numFmtId="0" fontId="2" fillId="2" borderId="3" xfId="1" applyFont="1" applyFill="1" applyBorder="1" applyAlignment="1">
      <alignment horizontal="left" vertical="top" wrapText="1"/>
    </xf>
    <xf numFmtId="0" fontId="2" fillId="2" borderId="39" xfId="1" applyFont="1" applyFill="1" applyBorder="1" applyAlignment="1">
      <alignment horizontal="left" vertical="top" wrapText="1"/>
    </xf>
    <xf numFmtId="0" fontId="2" fillId="2" borderId="0" xfId="1" applyFont="1" applyFill="1" applyAlignment="1">
      <alignment horizontal="left" vertical="top" wrapText="1"/>
    </xf>
    <xf numFmtId="0" fontId="2" fillId="2" borderId="40" xfId="1" applyFont="1" applyFill="1" applyBorder="1" applyAlignment="1">
      <alignment horizontal="left" vertical="top" wrapText="1"/>
    </xf>
    <xf numFmtId="0" fontId="2" fillId="2" borderId="4" xfId="1" applyFont="1" applyFill="1" applyBorder="1" applyAlignment="1">
      <alignment horizontal="left" vertical="top" wrapText="1"/>
    </xf>
    <xf numFmtId="0" fontId="2" fillId="2" borderId="5" xfId="1" applyFont="1" applyFill="1" applyBorder="1" applyAlignment="1">
      <alignment horizontal="left" vertical="top" wrapText="1"/>
    </xf>
    <xf numFmtId="0" fontId="2" fillId="2" borderId="6" xfId="1" applyFont="1" applyFill="1" applyBorder="1" applyAlignment="1">
      <alignment horizontal="left" vertical="top" wrapText="1"/>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5" xfId="1" applyFont="1" applyBorder="1" applyAlignment="1">
      <alignment horizontal="center" vertical="center"/>
    </xf>
    <xf numFmtId="0" fontId="2" fillId="0" borderId="0" xfId="1" applyFont="1" applyAlignment="1">
      <alignment horizontal="center" vertical="center" wrapText="1"/>
    </xf>
    <xf numFmtId="0" fontId="2" fillId="0" borderId="41" xfId="1" applyFont="1" applyBorder="1" applyAlignment="1">
      <alignment horizontal="center" vertical="center"/>
    </xf>
    <xf numFmtId="0" fontId="2" fillId="0" borderId="42" xfId="1" applyFont="1" applyBorder="1" applyAlignment="1">
      <alignment horizontal="center" vertical="center"/>
    </xf>
    <xf numFmtId="0" fontId="2" fillId="0" borderId="43" xfId="1" applyFont="1" applyBorder="1" applyAlignment="1">
      <alignment horizontal="center" vertical="center"/>
    </xf>
    <xf numFmtId="0" fontId="2" fillId="0" borderId="44" xfId="1" applyFont="1" applyBorder="1" applyAlignment="1">
      <alignment horizontal="center" vertical="center"/>
    </xf>
    <xf numFmtId="0" fontId="2" fillId="0" borderId="45" xfId="1" applyFont="1" applyBorder="1" applyAlignment="1">
      <alignment horizontal="center" vertical="center"/>
    </xf>
    <xf numFmtId="0" fontId="2" fillId="0" borderId="46" xfId="1" applyFont="1" applyBorder="1" applyAlignment="1">
      <alignment horizontal="center" vertical="center"/>
    </xf>
    <xf numFmtId="0" fontId="2" fillId="0" borderId="47" xfId="1" applyFont="1" applyBorder="1" applyAlignment="1">
      <alignment horizontal="left" vertical="center"/>
    </xf>
    <xf numFmtId="0" fontId="2" fillId="0" borderId="48" xfId="1" applyFont="1" applyBorder="1" applyAlignment="1">
      <alignment horizontal="left" vertical="center"/>
    </xf>
    <xf numFmtId="0" fontId="2" fillId="0" borderId="49" xfId="1" applyFont="1" applyBorder="1" applyAlignment="1">
      <alignment horizontal="left" vertical="center"/>
    </xf>
    <xf numFmtId="49" fontId="2" fillId="0" borderId="50" xfId="1" applyNumberFormat="1" applyFont="1" applyBorder="1" applyAlignment="1">
      <alignment horizontal="center" vertical="center"/>
    </xf>
    <xf numFmtId="49" fontId="2" fillId="0" borderId="51" xfId="1" applyNumberFormat="1" applyFont="1" applyBorder="1" applyAlignment="1">
      <alignment horizontal="center" vertical="center"/>
    </xf>
    <xf numFmtId="0" fontId="2" fillId="0" borderId="0" xfId="1" applyFont="1" applyAlignment="1">
      <alignment horizontal="left" vertical="center" wrapText="1"/>
    </xf>
    <xf numFmtId="0" fontId="10" fillId="0" borderId="0" xfId="1" applyFont="1" applyAlignment="1">
      <alignment vertical="center"/>
    </xf>
    <xf numFmtId="0" fontId="10" fillId="0" borderId="52" xfId="1" applyFont="1" applyBorder="1" applyAlignment="1">
      <alignment horizontal="left" vertical="center"/>
    </xf>
    <xf numFmtId="0" fontId="14" fillId="0" borderId="0" xfId="1" applyFont="1" applyAlignment="1">
      <alignment horizontal="center" vertical="center"/>
    </xf>
    <xf numFmtId="0" fontId="14" fillId="0" borderId="53" xfId="1" applyFont="1" applyBorder="1" applyAlignment="1">
      <alignment horizontal="center" vertical="center"/>
    </xf>
    <xf numFmtId="0" fontId="14" fillId="0" borderId="54" xfId="1" applyFont="1" applyBorder="1" applyAlignment="1">
      <alignment horizontal="center" vertical="center"/>
    </xf>
    <xf numFmtId="0" fontId="14" fillId="0" borderId="54" xfId="1" applyFont="1" applyBorder="1" applyAlignment="1">
      <alignment horizontal="left" vertical="center" wrapText="1"/>
    </xf>
    <xf numFmtId="0" fontId="14" fillId="0" borderId="55" xfId="1" applyFont="1" applyBorder="1" applyAlignment="1">
      <alignment horizontal="left" vertical="center" wrapText="1"/>
    </xf>
    <xf numFmtId="0" fontId="14" fillId="0" borderId="56" xfId="1" applyFont="1" applyBorder="1" applyAlignment="1">
      <alignment horizontal="center" vertical="center"/>
    </xf>
    <xf numFmtId="0" fontId="14" fillId="0" borderId="0" xfId="1" applyFont="1" applyAlignment="1">
      <alignment horizontal="left" vertical="center" wrapText="1"/>
    </xf>
    <xf numFmtId="0" fontId="14" fillId="0" borderId="57" xfId="1" applyFont="1" applyBorder="1" applyAlignment="1">
      <alignment horizontal="left" vertical="center" wrapText="1"/>
    </xf>
    <xf numFmtId="0" fontId="10" fillId="0" borderId="58" xfId="1" applyFont="1" applyBorder="1" applyAlignment="1">
      <alignment horizontal="center" vertical="center"/>
    </xf>
    <xf numFmtId="0" fontId="10" fillId="0" borderId="52" xfId="1" applyFont="1" applyBorder="1" applyAlignment="1">
      <alignment horizontal="center" vertical="center"/>
    </xf>
    <xf numFmtId="0" fontId="10" fillId="0" borderId="59" xfId="1" applyFont="1" applyBorder="1" applyAlignment="1">
      <alignment horizontal="center" vertical="center"/>
    </xf>
    <xf numFmtId="0" fontId="10" fillId="0" borderId="53" xfId="1" applyFont="1" applyBorder="1" applyAlignment="1">
      <alignment horizontal="left" vertical="center"/>
    </xf>
    <xf numFmtId="0" fontId="10" fillId="0" borderId="54" xfId="1" applyFont="1" applyBorder="1" applyAlignment="1">
      <alignment horizontal="left" vertical="center"/>
    </xf>
    <xf numFmtId="0" fontId="10" fillId="0" borderId="55" xfId="1" applyFont="1" applyBorder="1" applyAlignment="1">
      <alignment horizontal="left" vertical="center"/>
    </xf>
    <xf numFmtId="0" fontId="20" fillId="0" borderId="11" xfId="1" applyFont="1" applyBorder="1" applyAlignment="1">
      <alignment horizontal="left" vertical="center"/>
    </xf>
    <xf numFmtId="0" fontId="20" fillId="0" borderId="12" xfId="1" applyFont="1" applyBorder="1" applyAlignment="1">
      <alignment horizontal="left" vertical="center"/>
    </xf>
    <xf numFmtId="0" fontId="20" fillId="0" borderId="15" xfId="1" applyFont="1" applyBorder="1" applyAlignment="1">
      <alignment horizontal="left" vertical="center"/>
    </xf>
    <xf numFmtId="0" fontId="14" fillId="0" borderId="58" xfId="1" applyFont="1" applyBorder="1" applyAlignment="1">
      <alignment horizontal="center" vertical="center"/>
    </xf>
    <xf numFmtId="0" fontId="14" fillId="0" borderId="52" xfId="1" applyFont="1" applyBorder="1" applyAlignment="1">
      <alignment horizontal="center" vertical="center"/>
    </xf>
    <xf numFmtId="0" fontId="14" fillId="0" borderId="52" xfId="1" applyFont="1" applyBorder="1" applyAlignment="1">
      <alignment horizontal="left" vertical="center" wrapText="1"/>
    </xf>
    <xf numFmtId="0" fontId="14" fillId="0" borderId="59" xfId="1" applyFont="1" applyBorder="1" applyAlignment="1">
      <alignment horizontal="left" vertical="center" wrapText="1"/>
    </xf>
    <xf numFmtId="0" fontId="10" fillId="0" borderId="41" xfId="1" applyFont="1" applyBorder="1" applyAlignment="1">
      <alignment horizontal="left" vertical="center"/>
    </xf>
    <xf numFmtId="0" fontId="10" fillId="0" borderId="42" xfId="1" applyFont="1" applyBorder="1" applyAlignment="1">
      <alignment horizontal="left" vertical="center"/>
    </xf>
    <xf numFmtId="0" fontId="10" fillId="0" borderId="43" xfId="1" applyFont="1" applyBorder="1" applyAlignment="1">
      <alignment horizontal="left" vertical="center"/>
    </xf>
    <xf numFmtId="0" fontId="22" fillId="0" borderId="0" xfId="1" applyFont="1" applyAlignment="1">
      <alignment horizontal="center"/>
    </xf>
    <xf numFmtId="4" fontId="23" fillId="0" borderId="0" xfId="1" applyNumberFormat="1" applyFont="1" applyAlignment="1"/>
    <xf numFmtId="0" fontId="1" fillId="0" borderId="0" xfId="1" applyAlignment="1"/>
    <xf numFmtId="0" fontId="24" fillId="0" borderId="0" xfId="1" applyFont="1" applyAlignment="1">
      <alignment horizontal="center"/>
    </xf>
    <xf numFmtId="4" fontId="24" fillId="0" borderId="0" xfId="1" applyNumberFormat="1" applyFont="1" applyAlignment="1"/>
    <xf numFmtId="0" fontId="25" fillId="0" borderId="0" xfId="1" applyFont="1" applyAlignment="1">
      <alignment horizontal="center" vertical="center" wrapText="1"/>
    </xf>
    <xf numFmtId="0" fontId="26" fillId="0" borderId="0" xfId="1" applyFont="1" applyAlignment="1">
      <alignment vertical="center" wrapText="1"/>
    </xf>
    <xf numFmtId="0" fontId="26" fillId="0" borderId="40" xfId="1" applyFont="1" applyBorder="1" applyAlignment="1">
      <alignment vertical="center" wrapText="1"/>
    </xf>
    <xf numFmtId="0" fontId="23" fillId="0" borderId="0" xfId="1" applyFont="1" applyAlignment="1"/>
    <xf numFmtId="0" fontId="27" fillId="0" borderId="0" xfId="1" applyFont="1" applyAlignment="1">
      <alignment horizontal="left"/>
    </xf>
    <xf numFmtId="0" fontId="27" fillId="0" borderId="0" xfId="1" applyFont="1" applyAlignment="1"/>
    <xf numFmtId="0" fontId="24" fillId="0" borderId="0" xfId="1" applyFont="1" applyAlignment="1"/>
    <xf numFmtId="49" fontId="27" fillId="0" borderId="0" xfId="1" applyNumberFormat="1" applyFont="1" applyAlignment="1">
      <alignment horizontal="left"/>
    </xf>
    <xf numFmtId="15" fontId="27" fillId="0" borderId="0" xfId="1" applyNumberFormat="1" applyFont="1" applyAlignment="1">
      <alignment horizontal="left"/>
    </xf>
    <xf numFmtId="0" fontId="28" fillId="0" borderId="0" xfId="1" applyFont="1" applyAlignment="1"/>
    <xf numFmtId="4" fontId="29" fillId="0" borderId="0" xfId="1" applyNumberFormat="1" applyFont="1" applyAlignment="1"/>
    <xf numFmtId="0" fontId="30" fillId="0" borderId="0" xfId="1" applyFont="1" applyAlignment="1">
      <alignment horizontal="left"/>
    </xf>
    <xf numFmtId="4" fontId="31" fillId="0" borderId="0" xfId="1" applyNumberFormat="1" applyFont="1" applyAlignment="1"/>
    <xf numFmtId="0" fontId="32" fillId="0" borderId="0" xfId="1" applyFont="1" applyAlignment="1"/>
    <xf numFmtId="15" fontId="33" fillId="0" borderId="0" xfId="1" applyNumberFormat="1" applyFont="1" applyAlignment="1">
      <alignment horizontal="left"/>
    </xf>
    <xf numFmtId="0" fontId="34" fillId="0" borderId="0" xfId="1" applyFont="1" applyAlignment="1">
      <alignment horizontal="center"/>
    </xf>
    <xf numFmtId="49" fontId="23" fillId="0" borderId="0" xfId="4" applyNumberFormat="1" applyFont="1" applyAlignment="1">
      <alignment horizontal="right"/>
    </xf>
    <xf numFmtId="0" fontId="23" fillId="0" borderId="0" xfId="4" applyFont="1" applyAlignment="1"/>
    <xf numFmtId="4" fontId="23" fillId="0" borderId="0" xfId="4" applyNumberFormat="1" applyFont="1" applyAlignment="1"/>
    <xf numFmtId="49" fontId="24" fillId="8" borderId="60" xfId="1" applyNumberFormat="1" applyFont="1" applyFill="1" applyBorder="1" applyAlignment="1">
      <alignment horizontal="right" vertical="center"/>
    </xf>
    <xf numFmtId="0" fontId="24" fillId="8" borderId="61" xfId="1" applyFont="1" applyFill="1" applyBorder="1" applyAlignment="1">
      <alignment horizontal="center" vertical="center"/>
    </xf>
    <xf numFmtId="0" fontId="24" fillId="8" borderId="60" xfId="1" applyFont="1" applyFill="1" applyBorder="1" applyAlignment="1">
      <alignment horizontal="center" vertical="center" wrapText="1"/>
    </xf>
    <xf numFmtId="0" fontId="24" fillId="8" borderId="62" xfId="1" applyFont="1" applyFill="1" applyBorder="1" applyAlignment="1">
      <alignment horizontal="center" vertical="center" wrapText="1"/>
    </xf>
    <xf numFmtId="0" fontId="24" fillId="8" borderId="62" xfId="1" applyFont="1" applyFill="1" applyBorder="1" applyAlignment="1">
      <alignment horizontal="center" vertical="center"/>
    </xf>
    <xf numFmtId="0" fontId="24" fillId="8" borderId="63" xfId="1" applyFont="1" applyFill="1" applyBorder="1" applyAlignment="1">
      <alignment horizontal="center" vertical="center" wrapText="1"/>
    </xf>
    <xf numFmtId="0" fontId="24" fillId="8" borderId="64" xfId="1" applyFont="1" applyFill="1" applyBorder="1" applyAlignment="1">
      <alignment horizontal="center"/>
    </xf>
    <xf numFmtId="0" fontId="24" fillId="8" borderId="65" xfId="1" applyFont="1" applyFill="1" applyBorder="1" applyAlignment="1">
      <alignment horizontal="center"/>
    </xf>
    <xf numFmtId="0" fontId="24" fillId="8" borderId="66" xfId="1" applyFont="1" applyFill="1" applyBorder="1" applyAlignment="1">
      <alignment horizontal="center"/>
    </xf>
    <xf numFmtId="49" fontId="24" fillId="8" borderId="67" xfId="1" applyNumberFormat="1" applyFont="1" applyFill="1" applyBorder="1" applyAlignment="1">
      <alignment horizontal="right" vertical="center"/>
    </xf>
    <xf numFmtId="0" fontId="24" fillId="8" borderId="39" xfId="1" applyFont="1" applyFill="1" applyBorder="1" applyAlignment="1">
      <alignment horizontal="center" vertical="center"/>
    </xf>
    <xf numFmtId="0" fontId="24" fillId="8" borderId="67" xfId="1" applyFont="1" applyFill="1" applyBorder="1" applyAlignment="1">
      <alignment horizontal="center" vertical="center" wrapText="1"/>
    </xf>
    <xf numFmtId="0" fontId="24" fillId="8" borderId="68" xfId="1" applyFont="1" applyFill="1" applyBorder="1" applyAlignment="1">
      <alignment horizontal="center" vertical="center" wrapText="1"/>
    </xf>
    <xf numFmtId="0" fontId="24" fillId="8" borderId="68" xfId="1" applyFont="1" applyFill="1" applyBorder="1" applyAlignment="1">
      <alignment horizontal="center" vertical="center"/>
    </xf>
    <xf numFmtId="0" fontId="24" fillId="8" borderId="69" xfId="1" applyFont="1" applyFill="1" applyBorder="1" applyAlignment="1">
      <alignment horizontal="center" vertical="center" wrapText="1"/>
    </xf>
    <xf numFmtId="0" fontId="24" fillId="8" borderId="9" xfId="1" applyFont="1" applyFill="1" applyBorder="1" applyAlignment="1"/>
    <xf numFmtId="0" fontId="24" fillId="8" borderId="37" xfId="1" applyFont="1" applyFill="1" applyBorder="1" applyAlignment="1"/>
    <xf numFmtId="0" fontId="24" fillId="8" borderId="37" xfId="1" applyFont="1" applyFill="1" applyBorder="1" applyAlignment="1">
      <alignment horizontal="center"/>
    </xf>
    <xf numFmtId="0" fontId="24" fillId="8" borderId="37" xfId="1" applyFont="1" applyFill="1" applyBorder="1" applyAlignment="1">
      <alignment horizontal="center" vertical="center"/>
    </xf>
    <xf numFmtId="0" fontId="24" fillId="8" borderId="38" xfId="1" applyFont="1" applyFill="1" applyBorder="1" applyAlignment="1">
      <alignment horizontal="center" vertical="center"/>
    </xf>
    <xf numFmtId="49" fontId="24" fillId="8" borderId="70" xfId="1" applyNumberFormat="1" applyFont="1" applyFill="1" applyBorder="1" applyAlignment="1">
      <alignment horizontal="right" vertical="center"/>
    </xf>
    <xf numFmtId="0" fontId="24" fillId="8" borderId="71" xfId="1" applyFont="1" applyFill="1" applyBorder="1" applyAlignment="1">
      <alignment horizontal="center" vertical="center"/>
    </xf>
    <xf numFmtId="0" fontId="24" fillId="8" borderId="70" xfId="1" applyFont="1" applyFill="1" applyBorder="1" applyAlignment="1">
      <alignment horizontal="center" vertical="center" wrapText="1"/>
    </xf>
    <xf numFmtId="0" fontId="24" fillId="8" borderId="50" xfId="1" applyFont="1" applyFill="1" applyBorder="1" applyAlignment="1">
      <alignment horizontal="center" vertical="center" wrapText="1"/>
    </xf>
    <xf numFmtId="0" fontId="24" fillId="8" borderId="50" xfId="1" applyFont="1" applyFill="1" applyBorder="1" applyAlignment="1">
      <alignment horizontal="center" vertical="center"/>
    </xf>
    <xf numFmtId="0" fontId="24" fillId="8" borderId="72" xfId="1" applyFont="1" applyFill="1" applyBorder="1" applyAlignment="1">
      <alignment horizontal="center" vertical="center" wrapText="1"/>
    </xf>
    <xf numFmtId="0" fontId="24" fillId="8" borderId="73" xfId="1" applyFont="1" applyFill="1" applyBorder="1" applyAlignment="1">
      <alignment horizontal="center"/>
    </xf>
    <xf numFmtId="0" fontId="24" fillId="8" borderId="74" xfId="1" applyFont="1" applyFill="1" applyBorder="1" applyAlignment="1">
      <alignment horizontal="center"/>
    </xf>
    <xf numFmtId="0" fontId="24" fillId="8" borderId="74" xfId="1" applyFont="1" applyFill="1" applyBorder="1" applyAlignment="1">
      <alignment horizontal="left"/>
    </xf>
    <xf numFmtId="0" fontId="24" fillId="8" borderId="75" xfId="1" applyFont="1" applyFill="1" applyBorder="1" applyAlignment="1">
      <alignment horizontal="center"/>
    </xf>
    <xf numFmtId="49" fontId="35" fillId="0" borderId="56" xfId="1" applyNumberFormat="1" applyFont="1" applyBorder="1" applyAlignment="1">
      <alignment horizontal="left"/>
    </xf>
    <xf numFmtId="49" fontId="35" fillId="0" borderId="0" xfId="1" applyNumberFormat="1" applyFont="1" applyAlignment="1">
      <alignment horizontal="left"/>
    </xf>
    <xf numFmtId="4" fontId="23" fillId="0" borderId="53" xfId="1" applyNumberFormat="1" applyFont="1" applyBorder="1" applyAlignment="1"/>
    <xf numFmtId="4" fontId="23" fillId="0" borderId="54" xfId="1" applyNumberFormat="1" applyFont="1" applyBorder="1" applyAlignment="1"/>
    <xf numFmtId="4" fontId="23" fillId="0" borderId="55" xfId="1" applyNumberFormat="1" applyFont="1" applyBorder="1" applyAlignment="1"/>
    <xf numFmtId="0" fontId="23" fillId="0" borderId="0" xfId="1" applyFont="1" applyAlignment="1">
      <alignment horizontal="left"/>
    </xf>
    <xf numFmtId="0" fontId="23" fillId="0" borderId="57" xfId="1" applyFont="1" applyBorder="1" applyAlignment="1"/>
    <xf numFmtId="49" fontId="23" fillId="0" borderId="76" xfId="1" applyNumberFormat="1" applyFont="1" applyBorder="1" applyAlignment="1">
      <alignment horizontal="center"/>
    </xf>
    <xf numFmtId="0" fontId="36" fillId="0" borderId="14" xfId="1" applyFont="1" applyBorder="1" applyAlignment="1"/>
    <xf numFmtId="4" fontId="23" fillId="0" borderId="76" xfId="1" applyNumberFormat="1" applyFont="1" applyBorder="1" applyAlignment="1">
      <alignment horizontal="center"/>
    </xf>
    <xf numFmtId="4" fontId="23" fillId="0" borderId="77" xfId="1" applyNumberFormat="1" applyFont="1" applyBorder="1" applyAlignment="1">
      <alignment horizontal="left"/>
    </xf>
    <xf numFmtId="4" fontId="23" fillId="0" borderId="78" xfId="1" applyNumberFormat="1" applyFont="1" applyBorder="1" applyAlignment="1">
      <alignment horizontal="left"/>
    </xf>
    <xf numFmtId="4" fontId="35" fillId="0" borderId="15" xfId="1" applyNumberFormat="1" applyFont="1" applyBorder="1" applyAlignment="1">
      <alignment horizontal="center"/>
    </xf>
    <xf numFmtId="4" fontId="23" fillId="0" borderId="13" xfId="1" applyNumberFormat="1" applyFont="1" applyBorder="1" applyAlignment="1"/>
    <xf numFmtId="10" fontId="23" fillId="0" borderId="77" xfId="5" applyNumberFormat="1" applyFont="1" applyFill="1" applyBorder="1" applyAlignment="1"/>
    <xf numFmtId="4" fontId="23" fillId="0" borderId="77" xfId="1" applyNumberFormat="1" applyFont="1" applyBorder="1" applyAlignment="1"/>
    <xf numFmtId="3" fontId="23" fillId="0" borderId="77" xfId="1" applyNumberFormat="1" applyFont="1" applyBorder="1" applyAlignment="1"/>
    <xf numFmtId="10" fontId="23" fillId="0" borderId="78" xfId="5" applyNumberFormat="1" applyFont="1" applyFill="1" applyBorder="1" applyAlignment="1"/>
    <xf numFmtId="0" fontId="23" fillId="0" borderId="0" xfId="1" applyFont="1">
      <alignment vertical="top"/>
    </xf>
    <xf numFmtId="0" fontId="24" fillId="0" borderId="41" xfId="1" applyFont="1" applyBorder="1" applyAlignment="1">
      <alignment horizontal="right"/>
    </xf>
    <xf numFmtId="4" fontId="23" fillId="0" borderId="79" xfId="1" applyNumberFormat="1" applyFont="1" applyBorder="1" applyAlignment="1">
      <alignment horizontal="center"/>
    </xf>
    <xf numFmtId="4" fontId="35" fillId="0" borderId="65" xfId="1" applyNumberFormat="1" applyFont="1" applyBorder="1" applyAlignment="1">
      <alignment horizontal="center"/>
    </xf>
    <xf numFmtId="4" fontId="35" fillId="0" borderId="65" xfId="1" applyNumberFormat="1" applyFont="1" applyBorder="1" applyAlignment="1"/>
    <xf numFmtId="10" fontId="35" fillId="0" borderId="65" xfId="5" applyNumberFormat="1" applyFont="1" applyFill="1" applyBorder="1" applyAlignment="1"/>
    <xf numFmtId="3" fontId="23" fillId="0" borderId="65" xfId="1" applyNumberFormat="1" applyFont="1" applyBorder="1" applyAlignment="1"/>
    <xf numFmtId="10" fontId="23" fillId="0" borderId="66" xfId="5" applyNumberFormat="1" applyFont="1" applyFill="1" applyBorder="1" applyAlignment="1"/>
    <xf numFmtId="0" fontId="27" fillId="0" borderId="80" xfId="1" applyFont="1" applyBorder="1" applyAlignment="1">
      <alignment horizontal="right"/>
    </xf>
    <xf numFmtId="4" fontId="23" fillId="0" borderId="81" xfId="1" applyNumberFormat="1" applyFont="1" applyBorder="1" applyAlignment="1">
      <alignment horizontal="center"/>
    </xf>
    <xf numFmtId="4" fontId="27" fillId="0" borderId="37" xfId="1" applyNumberFormat="1" applyFont="1" applyBorder="1" applyAlignment="1">
      <alignment horizontal="center" vertical="center"/>
    </xf>
    <xf numFmtId="4" fontId="23" fillId="0" borderId="37" xfId="1" applyNumberFormat="1" applyFont="1" applyBorder="1" applyAlignment="1"/>
    <xf numFmtId="10" fontId="23" fillId="0" borderId="37" xfId="5" applyNumberFormat="1" applyFont="1" applyFill="1" applyBorder="1" applyAlignment="1"/>
    <xf numFmtId="10" fontId="35" fillId="0" borderId="37" xfId="5" applyNumberFormat="1" applyFont="1" applyFill="1" applyBorder="1" applyAlignment="1"/>
    <xf numFmtId="3" fontId="23" fillId="0" borderId="37" xfId="1" applyNumberFormat="1" applyFont="1" applyBorder="1" applyAlignment="1"/>
    <xf numFmtId="10" fontId="23" fillId="0" borderId="38" xfId="5" applyNumberFormat="1" applyFont="1" applyFill="1" applyBorder="1" applyAlignment="1"/>
    <xf numFmtId="0" fontId="27" fillId="0" borderId="47" xfId="1" applyFont="1" applyBorder="1" applyAlignment="1">
      <alignment horizontal="right"/>
    </xf>
    <xf numFmtId="4" fontId="23" fillId="0" borderId="82" xfId="1" applyNumberFormat="1" applyFont="1" applyBorder="1" applyAlignment="1">
      <alignment horizontal="center"/>
    </xf>
    <xf numFmtId="4" fontId="27" fillId="0" borderId="74" xfId="1" applyNumberFormat="1" applyFont="1" applyBorder="1" applyAlignment="1">
      <alignment horizontal="center" vertical="center"/>
    </xf>
    <xf numFmtId="4" fontId="23" fillId="0" borderId="74" xfId="1" applyNumberFormat="1" applyFont="1" applyBorder="1" applyAlignment="1"/>
    <xf numFmtId="10" fontId="23" fillId="0" borderId="74" xfId="5" applyNumberFormat="1" applyFont="1" applyFill="1" applyBorder="1" applyAlignment="1"/>
    <xf numFmtId="3" fontId="23" fillId="0" borderId="74" xfId="1" applyNumberFormat="1" applyFont="1" applyBorder="1" applyAlignment="1"/>
    <xf numFmtId="10" fontId="23" fillId="0" borderId="75" xfId="5" applyNumberFormat="1" applyFont="1" applyFill="1" applyBorder="1" applyAlignment="1"/>
    <xf numFmtId="0" fontId="27" fillId="0" borderId="76" xfId="1" applyFont="1" applyBorder="1" applyAlignment="1">
      <alignment horizontal="right"/>
    </xf>
    <xf numFmtId="4" fontId="24" fillId="0" borderId="77" xfId="1" applyNumberFormat="1" applyFont="1" applyBorder="1" applyAlignment="1">
      <alignment horizontal="center" vertical="center"/>
    </xf>
    <xf numFmtId="4" fontId="24" fillId="0" borderId="77" xfId="1" applyNumberFormat="1" applyFont="1" applyBorder="1" applyAlignment="1">
      <alignment vertical="center"/>
    </xf>
    <xf numFmtId="10" fontId="35" fillId="0" borderId="77" xfId="5" applyNumberFormat="1" applyFont="1" applyFill="1" applyBorder="1" applyAlignment="1"/>
    <xf numFmtId="10" fontId="23" fillId="0" borderId="0" xfId="1" applyNumberFormat="1" applyFont="1">
      <alignment vertical="top"/>
    </xf>
    <xf numFmtId="4" fontId="23" fillId="0" borderId="0" xfId="1" applyNumberFormat="1" applyFont="1">
      <alignment vertical="top"/>
    </xf>
    <xf numFmtId="0" fontId="38" fillId="9" borderId="11" xfId="6" applyFont="1" applyFill="1" applyBorder="1" applyAlignment="1">
      <alignment horizontal="center" vertical="center"/>
    </xf>
    <xf numFmtId="0" fontId="38" fillId="9" borderId="12" xfId="6" applyFont="1" applyFill="1" applyBorder="1" applyAlignment="1">
      <alignment horizontal="center" vertical="center"/>
    </xf>
    <xf numFmtId="0" fontId="38" fillId="9" borderId="15" xfId="6" applyFont="1" applyFill="1" applyBorder="1" applyAlignment="1">
      <alignment horizontal="center" vertical="center"/>
    </xf>
    <xf numFmtId="0" fontId="28" fillId="0" borderId="0" xfId="7"/>
    <xf numFmtId="0" fontId="37" fillId="2" borderId="56" xfId="8" applyFont="1" applyFill="1" applyBorder="1"/>
    <xf numFmtId="0" fontId="37" fillId="2" borderId="0" xfId="8" applyFont="1" applyFill="1"/>
    <xf numFmtId="166" fontId="37" fillId="2" borderId="0" xfId="9" applyFont="1" applyFill="1" applyBorder="1"/>
    <xf numFmtId="0" fontId="37" fillId="2" borderId="57" xfId="8" applyFont="1" applyFill="1" applyBorder="1"/>
    <xf numFmtId="4" fontId="32" fillId="2" borderId="81" xfId="8" applyNumberFormat="1" applyFont="1" applyFill="1" applyBorder="1" applyAlignment="1">
      <alignment horizontal="left" vertical="center"/>
    </xf>
    <xf numFmtId="0" fontId="32" fillId="2" borderId="37" xfId="8" applyFont="1" applyFill="1" applyBorder="1" applyAlignment="1">
      <alignment horizontal="left" vertical="center"/>
    </xf>
    <xf numFmtId="0" fontId="26" fillId="0" borderId="39" xfId="1" applyFont="1" applyBorder="1" applyAlignment="1">
      <alignment horizontal="center" vertical="center" wrapText="1"/>
    </xf>
    <xf numFmtId="0" fontId="26" fillId="0" borderId="0" xfId="1" applyFont="1" applyAlignment="1">
      <alignment horizontal="center" vertical="center" wrapText="1"/>
    </xf>
    <xf numFmtId="0" fontId="28" fillId="2" borderId="45" xfId="8" applyFill="1" applyBorder="1" applyAlignment="1">
      <alignment horizontal="left" vertical="center" wrapText="1"/>
    </xf>
    <xf numFmtId="0" fontId="28" fillId="2" borderId="4" xfId="8" applyFill="1" applyBorder="1" applyAlignment="1">
      <alignment horizontal="left" vertical="center" wrapText="1"/>
    </xf>
    <xf numFmtId="0" fontId="28" fillId="2" borderId="7" xfId="8" applyFill="1" applyBorder="1" applyAlignment="1">
      <alignment horizontal="center" vertical="center" wrapText="1"/>
    </xf>
    <xf numFmtId="0" fontId="28" fillId="2" borderId="8" xfId="8" applyFill="1" applyBorder="1" applyAlignment="1">
      <alignment horizontal="center" vertical="center" wrapText="1"/>
    </xf>
    <xf numFmtId="0" fontId="28" fillId="2" borderId="8" xfId="8" applyFill="1" applyBorder="1" applyAlignment="1">
      <alignment vertical="center" wrapText="1"/>
    </xf>
    <xf numFmtId="171" fontId="28" fillId="2" borderId="8" xfId="8" applyNumberFormat="1" applyFill="1" applyBorder="1" applyAlignment="1">
      <alignment horizontal="center" vertical="center" wrapText="1"/>
    </xf>
    <xf numFmtId="4" fontId="32" fillId="2" borderId="56" xfId="8" applyNumberFormat="1" applyFont="1" applyFill="1" applyBorder="1" applyAlignment="1">
      <alignment horizontal="left" vertical="center"/>
    </xf>
    <xf numFmtId="0" fontId="32" fillId="2" borderId="0" xfId="8" applyFont="1" applyFill="1" applyAlignment="1">
      <alignment horizontal="left" vertical="center"/>
    </xf>
    <xf numFmtId="0" fontId="28" fillId="2" borderId="0" xfId="8" applyFill="1" applyAlignment="1">
      <alignment horizontal="center" vertical="center" wrapText="1"/>
    </xf>
    <xf numFmtId="0" fontId="28" fillId="2" borderId="0" xfId="8" applyFill="1" applyAlignment="1">
      <alignment vertical="center" wrapText="1"/>
    </xf>
    <xf numFmtId="0" fontId="28" fillId="2" borderId="37" xfId="8" applyFill="1" applyBorder="1" applyAlignment="1">
      <alignment horizontal="center" vertical="center" wrapText="1"/>
    </xf>
    <xf numFmtId="171" fontId="28" fillId="2" borderId="9" xfId="8" applyNumberFormat="1" applyFill="1" applyBorder="1" applyAlignment="1">
      <alignment horizontal="center" vertical="center" wrapText="1"/>
    </xf>
    <xf numFmtId="171" fontId="28" fillId="2" borderId="7" xfId="8" applyNumberFormat="1" applyFill="1" applyBorder="1" applyAlignment="1">
      <alignment horizontal="center" vertical="center" wrapText="1"/>
    </xf>
    <xf numFmtId="0" fontId="32" fillId="2" borderId="0" xfId="8" applyFont="1" applyFill="1" applyAlignment="1">
      <alignment horizontal="center"/>
    </xf>
    <xf numFmtId="0" fontId="28" fillId="2" borderId="0" xfId="8" applyFill="1"/>
    <xf numFmtId="0" fontId="32" fillId="2" borderId="57" xfId="8" applyFont="1" applyFill="1" applyBorder="1" applyAlignment="1">
      <alignment horizontal="center"/>
    </xf>
    <xf numFmtId="0" fontId="31" fillId="10" borderId="60" xfId="8" applyFont="1" applyFill="1" applyBorder="1" applyAlignment="1">
      <alignment horizontal="center" vertical="center"/>
    </xf>
    <xf numFmtId="0" fontId="31" fillId="10" borderId="61" xfId="8" applyFont="1" applyFill="1" applyBorder="1" applyAlignment="1">
      <alignment horizontal="center" vertical="center"/>
    </xf>
    <xf numFmtId="0" fontId="31" fillId="10" borderId="83" xfId="8" applyFont="1" applyFill="1" applyBorder="1" applyAlignment="1">
      <alignment horizontal="center" vertical="center"/>
    </xf>
    <xf numFmtId="0" fontId="31" fillId="10" borderId="55" xfId="8" applyFont="1" applyFill="1" applyBorder="1" applyAlignment="1">
      <alignment horizontal="center" vertical="center"/>
    </xf>
    <xf numFmtId="0" fontId="43" fillId="2" borderId="0" xfId="8" applyFont="1" applyFill="1" applyAlignment="1">
      <alignment vertical="center"/>
    </xf>
    <xf numFmtId="0" fontId="31" fillId="10" borderId="67" xfId="8" applyFont="1" applyFill="1" applyBorder="1" applyAlignment="1">
      <alignment horizontal="center" vertical="center"/>
    </xf>
    <xf numFmtId="0" fontId="31" fillId="10" borderId="37" xfId="8" applyFont="1" applyFill="1" applyBorder="1" applyAlignment="1">
      <alignment horizontal="center" vertical="center"/>
    </xf>
    <xf numFmtId="0" fontId="31" fillId="10" borderId="37" xfId="8" quotePrefix="1" applyFont="1" applyFill="1" applyBorder="1" applyAlignment="1">
      <alignment horizontal="center" vertical="center"/>
    </xf>
    <xf numFmtId="0" fontId="31" fillId="10" borderId="7" xfId="8" applyFont="1" applyFill="1" applyBorder="1" applyAlignment="1">
      <alignment horizontal="center" vertical="center"/>
    </xf>
    <xf numFmtId="0" fontId="31" fillId="10" borderId="38" xfId="8" applyFont="1" applyFill="1" applyBorder="1" applyAlignment="1">
      <alignment horizontal="center" vertical="center"/>
    </xf>
    <xf numFmtId="0" fontId="31" fillId="10" borderId="70" xfId="8" applyFont="1" applyFill="1" applyBorder="1" applyAlignment="1">
      <alignment horizontal="center" vertical="center"/>
    </xf>
    <xf numFmtId="0" fontId="31" fillId="10" borderId="71" xfId="8" applyFont="1" applyFill="1" applyBorder="1" applyAlignment="1">
      <alignment horizontal="center" vertical="center"/>
    </xf>
    <xf numFmtId="0" fontId="31" fillId="10" borderId="51" xfId="8" applyFont="1" applyFill="1" applyBorder="1" applyAlignment="1">
      <alignment horizontal="center" vertical="center"/>
    </xf>
    <xf numFmtId="0" fontId="28" fillId="2" borderId="53" xfId="8" applyFill="1" applyBorder="1" applyAlignment="1">
      <alignment horizontal="center" vertical="center"/>
    </xf>
    <xf numFmtId="4" fontId="28" fillId="2" borderId="62" xfId="10" applyNumberFormat="1" applyFont="1" applyFill="1" applyBorder="1" applyAlignment="1">
      <alignment horizontal="left" vertical="center"/>
    </xf>
    <xf numFmtId="2" fontId="28" fillId="2" borderId="54" xfId="8" applyNumberFormat="1" applyFill="1" applyBorder="1" applyAlignment="1">
      <alignment horizontal="right" vertical="center"/>
    </xf>
    <xf numFmtId="10" fontId="28" fillId="2" borderId="62" xfId="10" applyNumberFormat="1" applyFont="1" applyFill="1" applyBorder="1" applyAlignment="1">
      <alignment horizontal="right" vertical="center"/>
    </xf>
    <xf numFmtId="10" fontId="28" fillId="2" borderId="55" xfId="10" applyNumberFormat="1" applyFont="1" applyFill="1" applyBorder="1" applyAlignment="1">
      <alignment horizontal="right" vertical="center"/>
    </xf>
    <xf numFmtId="0" fontId="28" fillId="2" borderId="0" xfId="8" applyFill="1" applyAlignment="1">
      <alignment vertical="center"/>
    </xf>
    <xf numFmtId="17" fontId="28" fillId="2" borderId="41" xfId="6" applyNumberFormat="1" applyFont="1" applyFill="1" applyBorder="1" applyAlignment="1">
      <alignment horizontal="left" vertical="center"/>
    </xf>
    <xf numFmtId="4" fontId="28" fillId="2" borderId="84" xfId="8" applyNumberFormat="1" applyFill="1" applyBorder="1" applyAlignment="1">
      <alignment vertical="center"/>
    </xf>
    <xf numFmtId="4" fontId="28" fillId="2" borderId="65" xfId="8" applyNumberFormat="1" applyFill="1" applyBorder="1" applyAlignment="1">
      <alignment vertical="center"/>
    </xf>
    <xf numFmtId="10" fontId="28" fillId="2" borderId="42" xfId="11" applyNumberFormat="1" applyFont="1" applyFill="1" applyBorder="1" applyAlignment="1">
      <alignment vertical="center"/>
    </xf>
    <xf numFmtId="10" fontId="28" fillId="2" borderId="66" xfId="8" applyNumberFormat="1" applyFill="1" applyBorder="1" applyAlignment="1">
      <alignment vertical="center"/>
    </xf>
    <xf numFmtId="15" fontId="37" fillId="2" borderId="56" xfId="8" applyNumberFormat="1" applyFont="1" applyFill="1" applyBorder="1" applyAlignment="1">
      <alignment horizontal="center"/>
    </xf>
    <xf numFmtId="49" fontId="28" fillId="2" borderId="56" xfId="6" applyNumberFormat="1" applyFont="1" applyFill="1" applyBorder="1" applyAlignment="1">
      <alignment horizontal="left" vertical="center"/>
    </xf>
    <xf numFmtId="2" fontId="28" fillId="0" borderId="68" xfId="7" applyNumberFormat="1" applyBorder="1"/>
    <xf numFmtId="4" fontId="28" fillId="2" borderId="68" xfId="8" applyNumberFormat="1" applyFill="1" applyBorder="1" applyAlignment="1">
      <alignment vertical="center"/>
    </xf>
    <xf numFmtId="10" fontId="28" fillId="2" borderId="0" xfId="11" applyNumberFormat="1" applyFont="1" applyFill="1" applyBorder="1" applyAlignment="1">
      <alignment vertical="center"/>
    </xf>
    <xf numFmtId="10" fontId="28" fillId="2" borderId="85" xfId="11" applyNumberFormat="1" applyFont="1" applyFill="1" applyBorder="1" applyAlignment="1">
      <alignment vertical="center"/>
    </xf>
    <xf numFmtId="49" fontId="28" fillId="2" borderId="80" xfId="6" applyNumberFormat="1" applyFont="1" applyFill="1" applyBorder="1" applyAlignment="1">
      <alignment horizontal="left" vertical="center"/>
    </xf>
    <xf numFmtId="4" fontId="28" fillId="2" borderId="7" xfId="8" applyNumberFormat="1" applyFill="1" applyBorder="1" applyAlignment="1">
      <alignment vertical="center"/>
    </xf>
    <xf numFmtId="4" fontId="28" fillId="2" borderId="37" xfId="8" applyNumberFormat="1" applyFill="1" applyBorder="1" applyAlignment="1">
      <alignment vertical="center"/>
    </xf>
    <xf numFmtId="10" fontId="28" fillId="2" borderId="8" xfId="11" applyNumberFormat="1" applyFont="1" applyFill="1" applyBorder="1" applyAlignment="1">
      <alignment vertical="center"/>
    </xf>
    <xf numFmtId="10" fontId="28" fillId="2" borderId="38" xfId="8" applyNumberFormat="1" applyFill="1" applyBorder="1" applyAlignment="1">
      <alignment vertical="center"/>
    </xf>
    <xf numFmtId="2" fontId="28" fillId="0" borderId="0" xfId="7" applyNumberFormat="1"/>
    <xf numFmtId="4" fontId="28" fillId="0" borderId="68" xfId="7" applyNumberFormat="1" applyBorder="1"/>
    <xf numFmtId="0" fontId="32" fillId="2" borderId="58" xfId="8" applyFont="1" applyFill="1" applyBorder="1" applyAlignment="1">
      <alignment horizontal="left" vertical="center"/>
    </xf>
    <xf numFmtId="39" fontId="32" fillId="2" borderId="50" xfId="8" applyNumberFormat="1" applyFont="1" applyFill="1" applyBorder="1" applyAlignment="1">
      <alignment vertical="center"/>
    </xf>
    <xf numFmtId="10" fontId="32" fillId="2" borderId="50" xfId="11" applyNumberFormat="1" applyFont="1" applyFill="1" applyBorder="1" applyAlignment="1">
      <alignment vertical="center"/>
    </xf>
    <xf numFmtId="10" fontId="32" fillId="2" borderId="59" xfId="8" applyNumberFormat="1" applyFont="1" applyFill="1" applyBorder="1" applyAlignment="1">
      <alignment vertical="center"/>
    </xf>
    <xf numFmtId="0" fontId="32" fillId="2" borderId="70" xfId="8" applyFont="1" applyFill="1" applyBorder="1" applyAlignment="1">
      <alignment horizontal="left" vertical="center"/>
    </xf>
    <xf numFmtId="4" fontId="32" fillId="2" borderId="71" xfId="8" applyNumberFormat="1" applyFont="1" applyFill="1" applyBorder="1" applyAlignment="1">
      <alignment vertical="center"/>
    </xf>
    <xf numFmtId="4" fontId="28" fillId="2" borderId="50" xfId="8" applyNumberFormat="1" applyFill="1" applyBorder="1" applyAlignment="1">
      <alignment vertical="center"/>
    </xf>
    <xf numFmtId="10" fontId="28" fillId="2" borderId="52" xfId="11" applyNumberFormat="1" applyFont="1" applyFill="1" applyBorder="1" applyAlignment="1">
      <alignment vertical="center"/>
    </xf>
    <xf numFmtId="10" fontId="28" fillId="2" borderId="51" xfId="8" applyNumberFormat="1" applyFill="1" applyBorder="1" applyAlignment="1">
      <alignment vertical="center"/>
    </xf>
    <xf numFmtId="0" fontId="32" fillId="2" borderId="60" xfId="6" applyFont="1" applyFill="1" applyBorder="1">
      <alignment vertical="center"/>
    </xf>
    <xf numFmtId="39" fontId="28" fillId="2" borderId="62" xfId="8" applyNumberFormat="1" applyFill="1" applyBorder="1" applyAlignment="1">
      <alignment vertical="center"/>
    </xf>
    <xf numFmtId="0" fontId="28" fillId="2" borderId="62" xfId="8" applyFill="1" applyBorder="1" applyAlignment="1">
      <alignment vertical="center"/>
    </xf>
    <xf numFmtId="0" fontId="28" fillId="2" borderId="86" xfId="8" applyFill="1" applyBorder="1" applyAlignment="1">
      <alignment vertical="center"/>
    </xf>
    <xf numFmtId="0" fontId="28" fillId="2" borderId="55" xfId="8" applyFill="1" applyBorder="1" applyAlignment="1">
      <alignment vertical="center"/>
    </xf>
    <xf numFmtId="0" fontId="32" fillId="2" borderId="67" xfId="6" applyFont="1" applyFill="1" applyBorder="1">
      <alignment vertical="center"/>
    </xf>
    <xf numFmtId="39" fontId="32" fillId="2" borderId="68" xfId="8" applyNumberFormat="1" applyFont="1" applyFill="1" applyBorder="1" applyAlignment="1">
      <alignment vertical="center"/>
    </xf>
    <xf numFmtId="0" fontId="28" fillId="2" borderId="68" xfId="8" applyFill="1" applyBorder="1" applyAlignment="1">
      <alignment vertical="center"/>
    </xf>
    <xf numFmtId="10" fontId="32" fillId="2" borderId="68" xfId="8" applyNumberFormat="1" applyFont="1" applyFill="1" applyBorder="1" applyAlignment="1">
      <alignment vertical="center"/>
    </xf>
    <xf numFmtId="10" fontId="32" fillId="2" borderId="85" xfId="8" applyNumberFormat="1" applyFont="1" applyFill="1" applyBorder="1" applyAlignment="1">
      <alignment vertical="center"/>
    </xf>
    <xf numFmtId="39" fontId="28" fillId="2" borderId="68" xfId="8" applyNumberFormat="1" applyFill="1" applyBorder="1" applyAlignment="1">
      <alignment vertical="center"/>
    </xf>
    <xf numFmtId="0" fontId="28" fillId="2" borderId="57" xfId="8" applyFill="1" applyBorder="1" applyAlignment="1">
      <alignment vertical="center"/>
    </xf>
    <xf numFmtId="2" fontId="44" fillId="0" borderId="0" xfId="1" applyNumberFormat="1" applyFont="1" applyAlignment="1">
      <alignment horizontal="center" vertical="center"/>
    </xf>
    <xf numFmtId="0" fontId="32" fillId="2" borderId="44" xfId="6" applyFont="1" applyFill="1" applyBorder="1">
      <alignment vertical="center"/>
    </xf>
    <xf numFmtId="166" fontId="32" fillId="2" borderId="37" xfId="8" applyNumberFormat="1" applyFont="1" applyFill="1" applyBorder="1" applyAlignment="1">
      <alignment vertical="center"/>
    </xf>
    <xf numFmtId="0" fontId="28" fillId="2" borderId="37" xfId="8" applyFill="1" applyBorder="1" applyAlignment="1">
      <alignment vertical="center"/>
    </xf>
    <xf numFmtId="166" fontId="32" fillId="2" borderId="44" xfId="9" applyFont="1" applyFill="1" applyBorder="1" applyAlignment="1">
      <alignment vertical="center"/>
    </xf>
    <xf numFmtId="166" fontId="32" fillId="2" borderId="45" xfId="9" applyFont="1" applyFill="1" applyBorder="1" applyAlignment="1">
      <alignment horizontal="right" vertical="center"/>
    </xf>
    <xf numFmtId="10" fontId="28" fillId="0" borderId="5" xfId="7" applyNumberFormat="1" applyBorder="1"/>
    <xf numFmtId="10" fontId="32" fillId="2" borderId="46" xfId="8" applyNumberFormat="1" applyFont="1" applyFill="1" applyBorder="1" applyAlignment="1">
      <alignment vertical="center"/>
    </xf>
  </cellXfs>
  <cellStyles count="12">
    <cellStyle name="Millares 2" xfId="3" xr:uid="{33FA447B-459C-4564-9F9D-DD95E64D45D3}"/>
    <cellStyle name="Millares_CUADRO COMPARATIVO DE METRADOS" xfId="9" xr:uid="{FE76D4A5-B96E-4DE1-83E6-280851245557}"/>
    <cellStyle name="Normal" xfId="0" builtinId="0"/>
    <cellStyle name="Normal 2" xfId="1" xr:uid="{58B8FDB0-DA45-4E49-87BE-DCA16DDD84D7}"/>
    <cellStyle name="Normal 3" xfId="4" xr:uid="{ACE9AF29-D5D2-4367-A481-F5F3C5EDAA76}"/>
    <cellStyle name="Normal 4" xfId="7" xr:uid="{6F1F871E-9A5D-427A-9ECB-311AEB5641D5}"/>
    <cellStyle name="Normal 4 6" xfId="6" xr:uid="{CB026067-A69A-458E-953C-BC81FEFB8553}"/>
    <cellStyle name="Normal_CUADRO AVANCE MENSUAL" xfId="8" xr:uid="{711F4D78-8F7C-4702-82CC-15643BFEF2EE}"/>
    <cellStyle name="Normal_FICHATECNICA_FF-01" xfId="2" xr:uid="{63459969-3B0A-41CB-B3DC-7B707F9E5EC1}"/>
    <cellStyle name="Porcentaje 2" xfId="5" xr:uid="{39561777-3B46-47A3-9276-0B57E07191D3}"/>
    <cellStyle name="Porcentaje 3" xfId="10" xr:uid="{FE354AF4-D07B-4FCF-B9C0-C30977A3FEB7}"/>
    <cellStyle name="Porcentual 2 2 2" xfId="11" xr:uid="{46C66D77-DB44-45C7-8968-EDF27C1F4F0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601533972961973"/>
          <c:y val="2.6753517552615822E-2"/>
          <c:w val="0.825013097599543"/>
          <c:h val="0.73024231338594414"/>
        </c:manualLayout>
      </c:layout>
      <c:lineChart>
        <c:grouping val="standard"/>
        <c:varyColors val="0"/>
        <c:ser>
          <c:idx val="2"/>
          <c:order val="0"/>
          <c:tx>
            <c:v>PROGRAMADO</c:v>
          </c:tx>
          <c:spPr>
            <a:ln w="38100">
              <a:solidFill>
                <a:srgbClr val="C00000">
                  <a:alpha val="96000"/>
                </a:srgbClr>
              </a:solidFill>
            </a:ln>
          </c:spPr>
          <c:marker>
            <c:spPr>
              <a:solidFill>
                <a:srgbClr val="7030A0">
                  <a:alpha val="94000"/>
                </a:srgbClr>
              </a:solidFill>
              <a:ln w="38100">
                <a:solidFill>
                  <a:srgbClr val="00B050"/>
                </a:solidFill>
              </a:ln>
            </c:spPr>
          </c:marker>
          <c:dLbls>
            <c:dLbl>
              <c:idx val="0"/>
              <c:layout>
                <c:manualLayout>
                  <c:x val="1.6246065132578945E-2"/>
                  <c:y val="3.0795379417460013E-3"/>
                </c:manualLayout>
              </c:layout>
              <c:spPr>
                <a:noFill/>
                <a:ln w="25400">
                  <a:noFill/>
                </a:ln>
              </c:spPr>
              <c:txPr>
                <a:bodyPr/>
                <a:lstStyle/>
                <a:p>
                  <a:pPr>
                    <a:defRPr sz="1100" b="0" i="0" u="none" strike="noStrike" baseline="0">
                      <a:solidFill>
                        <a:srgbClr val="000000"/>
                      </a:solidFill>
                      <a:latin typeface="Calibri"/>
                      <a:ea typeface="Calibri"/>
                      <a:cs typeface="Calibri"/>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F3-433C-8ED5-F72803288F1E}"/>
                </c:ext>
              </c:extLst>
            </c:dLbl>
            <c:dLbl>
              <c:idx val="5"/>
              <c:layout>
                <c:manualLayout>
                  <c:x val="-6.9872973189598567E-3"/>
                  <c:y val="1.9373126501758644E-3"/>
                </c:manualLayout>
              </c:layout>
              <c:spPr>
                <a:noFill/>
                <a:ln w="25400">
                  <a:noFill/>
                </a:ln>
              </c:spPr>
              <c:txPr>
                <a:bodyPr/>
                <a:lstStyle/>
                <a:p>
                  <a:pPr>
                    <a:defRPr sz="1100" b="0" i="0" u="none" strike="noStrike" baseline="0">
                      <a:solidFill>
                        <a:srgbClr val="000000"/>
                      </a:solidFill>
                      <a:latin typeface="Calibri"/>
                      <a:ea typeface="Calibri"/>
                      <a:cs typeface="Calibri"/>
                    </a:defRPr>
                  </a:pPr>
                  <a:endParaRPr lang="es-P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F3-433C-8ED5-F72803288F1E}"/>
                </c:ext>
              </c:extLst>
            </c:dLbl>
            <c:spPr>
              <a:noFill/>
              <a:ln w="25400">
                <a:noFill/>
              </a:ln>
            </c:spPr>
            <c:txPr>
              <a:bodyPr wrap="square" lIns="38100" tIns="19050" rIns="38100" bIns="19050" anchor="ctr">
                <a:spAutoFit/>
              </a:bodyPr>
              <a:lstStyle/>
              <a:p>
                <a:pPr>
                  <a:defRPr sz="1100" b="0" i="0" u="none" strike="noStrike" baseline="0">
                    <a:solidFill>
                      <a:srgbClr val="000000"/>
                    </a:solidFill>
                    <a:latin typeface="Calibri"/>
                    <a:ea typeface="Calibri"/>
                    <a:cs typeface="Calibri"/>
                  </a:defRPr>
                </a:pPr>
                <a:endParaRPr lang="es-PE"/>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'FE7'!$H$44:$H$47</c:f>
              <c:strCache>
                <c:ptCount val="4"/>
                <c:pt idx="0">
                  <c:v>ABRIL 2022</c:v>
                </c:pt>
                <c:pt idx="1">
                  <c:v>MAYO 2022</c:v>
                </c:pt>
                <c:pt idx="2">
                  <c:v>JUNIO 2022</c:v>
                </c:pt>
                <c:pt idx="3">
                  <c:v>JULIO 2022</c:v>
                </c:pt>
              </c:strCache>
            </c:strRef>
          </c:cat>
          <c:val>
            <c:numRef>
              <c:f>'FE7'!$F$43:$F$47</c:f>
              <c:numCache>
                <c:formatCode>0.00%</c:formatCode>
                <c:ptCount val="5"/>
                <c:pt idx="0">
                  <c:v>0</c:v>
                </c:pt>
                <c:pt idx="1">
                  <c:v>0.141447907048626</c:v>
                </c:pt>
                <c:pt idx="2">
                  <c:v>0.83546086703016076</c:v>
                </c:pt>
                <c:pt idx="3">
                  <c:v>0.92856086703016072</c:v>
                </c:pt>
                <c:pt idx="4">
                  <c:v>0.99996086703016074</c:v>
                </c:pt>
              </c:numCache>
            </c:numRef>
          </c:val>
          <c:smooth val="1"/>
          <c:extLst>
            <c:ext xmlns:c16="http://schemas.microsoft.com/office/drawing/2014/chart" uri="{C3380CC4-5D6E-409C-BE32-E72D297353CC}">
              <c16:uniqueId val="{00000002-E6F3-433C-8ED5-F72803288F1E}"/>
            </c:ext>
          </c:extLst>
        </c:ser>
        <c:ser>
          <c:idx val="0"/>
          <c:order val="1"/>
          <c:tx>
            <c:v>EJECUTADO</c:v>
          </c:tx>
          <c:cat>
            <c:strRef>
              <c:f>'FE7'!$H$44:$H$47</c:f>
              <c:strCache>
                <c:ptCount val="4"/>
                <c:pt idx="0">
                  <c:v>ABRIL 2022</c:v>
                </c:pt>
                <c:pt idx="1">
                  <c:v>MAYO 2022</c:v>
                </c:pt>
                <c:pt idx="2">
                  <c:v>JUNIO 2022</c:v>
                </c:pt>
                <c:pt idx="3">
                  <c:v>JULIO 2022</c:v>
                </c:pt>
              </c:strCache>
            </c:strRef>
          </c:cat>
          <c:val>
            <c:numRef>
              <c:f>'FE7'!$L$43:$L$47</c:f>
              <c:numCache>
                <c:formatCode>0.00%</c:formatCode>
                <c:ptCount val="5"/>
                <c:pt idx="0">
                  <c:v>0</c:v>
                </c:pt>
                <c:pt idx="1">
                  <c:v>0.16028959763072248</c:v>
                </c:pt>
                <c:pt idx="2">
                  <c:v>0.71092360126080312</c:v>
                </c:pt>
                <c:pt idx="3">
                  <c:v>0.90208119561547939</c:v>
                </c:pt>
                <c:pt idx="4">
                  <c:v>1.0000000342277924</c:v>
                </c:pt>
              </c:numCache>
            </c:numRef>
          </c:val>
          <c:smooth val="0"/>
          <c:extLst>
            <c:ext xmlns:c16="http://schemas.microsoft.com/office/drawing/2014/chart" uri="{C3380CC4-5D6E-409C-BE32-E72D297353CC}">
              <c16:uniqueId val="{00000003-E6F3-433C-8ED5-F72803288F1E}"/>
            </c:ext>
          </c:extLst>
        </c:ser>
        <c:dLbls>
          <c:showLegendKey val="0"/>
          <c:showVal val="0"/>
          <c:showCatName val="0"/>
          <c:showSerName val="0"/>
          <c:showPercent val="0"/>
          <c:showBubbleSize val="0"/>
        </c:dLbls>
        <c:marker val="1"/>
        <c:smooth val="0"/>
        <c:axId val="2036890432"/>
        <c:axId val="1"/>
      </c:lineChart>
      <c:catAx>
        <c:axId val="2036890432"/>
        <c:scaling>
          <c:orientation val="minMax"/>
        </c:scaling>
        <c:delete val="0"/>
        <c:axPos val="b"/>
        <c:majorGridlines/>
        <c:numFmt formatCode="General" sourceLinked="1"/>
        <c:majorTickMark val="out"/>
        <c:minorTickMark val="none"/>
        <c:tickLblPos val="none"/>
        <c:crossAx val="1"/>
        <c:crosses val="autoZero"/>
        <c:auto val="1"/>
        <c:lblAlgn val="ctr"/>
        <c:lblOffset val="100"/>
        <c:noMultiLvlLbl val="0"/>
      </c:catAx>
      <c:valAx>
        <c:axId val="1"/>
        <c:scaling>
          <c:orientation val="minMax"/>
        </c:scaling>
        <c:delete val="0"/>
        <c:axPos val="l"/>
        <c:majorGridlines/>
        <c:numFmt formatCode="0.00%" sourceLinked="1"/>
        <c:majorTickMark val="out"/>
        <c:minorTickMark val="none"/>
        <c:tickLblPos val="nextTo"/>
        <c:txPr>
          <a:bodyPr rot="0" vert="horz"/>
          <a:lstStyle/>
          <a:p>
            <a:pPr>
              <a:defRPr sz="1050" b="0" i="0" u="none" strike="noStrike" baseline="0">
                <a:solidFill>
                  <a:srgbClr val="000000"/>
                </a:solidFill>
                <a:latin typeface="Calibri"/>
                <a:ea typeface="Calibri"/>
                <a:cs typeface="Calibri"/>
              </a:defRPr>
            </a:pPr>
            <a:endParaRPr lang="es-PE"/>
          </a:p>
        </c:txPr>
        <c:crossAx val="2036890432"/>
        <c:crosses val="autoZero"/>
        <c:crossBetween val="between"/>
      </c:valAx>
      <c:dTable>
        <c:showHorzBorder val="1"/>
        <c:showVertBorder val="1"/>
        <c:showOutline val="1"/>
        <c:showKeys val="1"/>
        <c:txPr>
          <a:bodyPr/>
          <a:lstStyle/>
          <a:p>
            <a:pPr rtl="0">
              <a:defRPr sz="1050" b="0" i="0" u="none" strike="noStrike" baseline="0">
                <a:solidFill>
                  <a:srgbClr val="000000"/>
                </a:solidFill>
                <a:latin typeface="Calibri"/>
                <a:ea typeface="Calibri"/>
                <a:cs typeface="Calibri"/>
              </a:defRPr>
            </a:pPr>
            <a:endParaRPr lang="es-PE"/>
          </a:p>
        </c:txPr>
      </c:dTable>
    </c:plotArea>
    <c:legend>
      <c:legendPos val="r"/>
      <c:layout>
        <c:manualLayout>
          <c:xMode val="edge"/>
          <c:yMode val="edge"/>
          <c:x val="0.36012489145176557"/>
          <c:y val="0.94294242805448136"/>
          <c:w val="0.11458527256583634"/>
          <c:h val="5.7057571945518637E-2"/>
        </c:manualLayout>
      </c:layout>
      <c:overlay val="0"/>
      <c:txPr>
        <a:bodyPr/>
        <a:lstStyle/>
        <a:p>
          <a:pPr>
            <a:defRPr sz="850" b="0" i="0" u="none" strike="noStrike" baseline="0">
              <a:solidFill>
                <a:srgbClr val="000000"/>
              </a:solidFill>
              <a:latin typeface="Calibri"/>
              <a:ea typeface="Calibri"/>
              <a:cs typeface="Calibri"/>
            </a:defRPr>
          </a:pPr>
          <a:endParaRPr lang="es-P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PE"/>
    </a:p>
  </c:txPr>
  <c:printSettings>
    <c:headerFooter alignWithMargins="0"/>
    <c:pageMargins b="1" l="0.75000000000000189" r="0.75000000000000189" t="1" header="0" footer="0"/>
    <c:pageSetup paperSize="9" orientation="landscape" horizontalDpi="300" verticalDpi="300"/>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80</xdr:row>
      <xdr:rowOff>0</xdr:rowOff>
    </xdr:from>
    <xdr:to>
      <xdr:col>11</xdr:col>
      <xdr:colOff>123825</xdr:colOff>
      <xdr:row>81</xdr:row>
      <xdr:rowOff>114300</xdr:rowOff>
    </xdr:to>
    <xdr:sp macro="" textlink="">
      <xdr:nvSpPr>
        <xdr:cNvPr id="2" name="AutoShape 1024">
          <a:extLst>
            <a:ext uri="{FF2B5EF4-FFF2-40B4-BE49-F238E27FC236}">
              <a16:creationId xmlns:a16="http://schemas.microsoft.com/office/drawing/2014/main" id="{3D6CDECF-BA7C-4319-95F2-CCA8FCC6D749}"/>
            </a:ext>
          </a:extLst>
        </xdr:cNvPr>
        <xdr:cNvSpPr>
          <a:spLocks noChangeAspect="1" noChangeArrowheads="1"/>
        </xdr:cNvSpPr>
      </xdr:nvSpPr>
      <xdr:spPr bwMode="auto">
        <a:xfrm>
          <a:off x="3667125" y="154590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43</xdr:col>
      <xdr:colOff>0</xdr:colOff>
      <xdr:row>78</xdr:row>
      <xdr:rowOff>0</xdr:rowOff>
    </xdr:from>
    <xdr:to>
      <xdr:col>43</xdr:col>
      <xdr:colOff>304800</xdr:colOff>
      <xdr:row>79</xdr:row>
      <xdr:rowOff>114300</xdr:rowOff>
    </xdr:to>
    <xdr:sp macro="" textlink="">
      <xdr:nvSpPr>
        <xdr:cNvPr id="3" name="AutoShape 1025">
          <a:extLst>
            <a:ext uri="{FF2B5EF4-FFF2-40B4-BE49-F238E27FC236}">
              <a16:creationId xmlns:a16="http://schemas.microsoft.com/office/drawing/2014/main" id="{61C5D3A0-A27E-4F29-8B41-327711983326}"/>
            </a:ext>
          </a:extLst>
        </xdr:cNvPr>
        <xdr:cNvSpPr>
          <a:spLocks noChangeAspect="1" noChangeArrowheads="1"/>
        </xdr:cNvSpPr>
      </xdr:nvSpPr>
      <xdr:spPr bwMode="auto">
        <a:xfrm>
          <a:off x="15582900" y="150590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299</xdr:row>
      <xdr:rowOff>0</xdr:rowOff>
    </xdr:from>
    <xdr:to>
      <xdr:col>6</xdr:col>
      <xdr:colOff>304800</xdr:colOff>
      <xdr:row>300</xdr:row>
      <xdr:rowOff>114300</xdr:rowOff>
    </xdr:to>
    <xdr:sp macro="" textlink="">
      <xdr:nvSpPr>
        <xdr:cNvPr id="4" name="AutoShape 1472">
          <a:extLst>
            <a:ext uri="{FF2B5EF4-FFF2-40B4-BE49-F238E27FC236}">
              <a16:creationId xmlns:a16="http://schemas.microsoft.com/office/drawing/2014/main" id="{12A05E27-5AD5-4CFE-B9B1-80FBEC6641A0}"/>
            </a:ext>
          </a:extLst>
        </xdr:cNvPr>
        <xdr:cNvSpPr>
          <a:spLocks noChangeAspect="1" noChangeArrowheads="1"/>
        </xdr:cNvSpPr>
      </xdr:nvSpPr>
      <xdr:spPr bwMode="auto">
        <a:xfrm>
          <a:off x="1438275" y="7164705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0</xdr:colOff>
      <xdr:row>299</xdr:row>
      <xdr:rowOff>0</xdr:rowOff>
    </xdr:from>
    <xdr:to>
      <xdr:col>17</xdr:col>
      <xdr:colOff>304800</xdr:colOff>
      <xdr:row>300</xdr:row>
      <xdr:rowOff>114300</xdr:rowOff>
    </xdr:to>
    <xdr:sp macro="" textlink="">
      <xdr:nvSpPr>
        <xdr:cNvPr id="5" name="AutoShape 1473">
          <a:extLst>
            <a:ext uri="{FF2B5EF4-FFF2-40B4-BE49-F238E27FC236}">
              <a16:creationId xmlns:a16="http://schemas.microsoft.com/office/drawing/2014/main" id="{BE055C00-14AB-421B-8D48-2A8F0F0B8D0B}"/>
            </a:ext>
          </a:extLst>
        </xdr:cNvPr>
        <xdr:cNvSpPr>
          <a:spLocks noChangeAspect="1" noChangeArrowheads="1"/>
        </xdr:cNvSpPr>
      </xdr:nvSpPr>
      <xdr:spPr bwMode="auto">
        <a:xfrm>
          <a:off x="5924550" y="7164705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88</xdr:row>
      <xdr:rowOff>0</xdr:rowOff>
    </xdr:from>
    <xdr:to>
      <xdr:col>11</xdr:col>
      <xdr:colOff>123825</xdr:colOff>
      <xdr:row>90</xdr:row>
      <xdr:rowOff>38100</xdr:rowOff>
    </xdr:to>
    <xdr:sp macro="" textlink="">
      <xdr:nvSpPr>
        <xdr:cNvPr id="6" name="AutoShape 1024">
          <a:extLst>
            <a:ext uri="{FF2B5EF4-FFF2-40B4-BE49-F238E27FC236}">
              <a16:creationId xmlns:a16="http://schemas.microsoft.com/office/drawing/2014/main" id="{4D06782C-EDE4-48BB-AE79-CB50C2AD40E1}"/>
            </a:ext>
          </a:extLst>
        </xdr:cNvPr>
        <xdr:cNvSpPr>
          <a:spLocks noChangeAspect="1" noChangeArrowheads="1"/>
        </xdr:cNvSpPr>
      </xdr:nvSpPr>
      <xdr:spPr bwMode="auto">
        <a:xfrm>
          <a:off x="3667125" y="1708785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43</xdr:col>
      <xdr:colOff>0</xdr:colOff>
      <xdr:row>78</xdr:row>
      <xdr:rowOff>0</xdr:rowOff>
    </xdr:from>
    <xdr:to>
      <xdr:col>43</xdr:col>
      <xdr:colOff>104775</xdr:colOff>
      <xdr:row>78</xdr:row>
      <xdr:rowOff>104775</xdr:rowOff>
    </xdr:to>
    <xdr:sp macro="" textlink="">
      <xdr:nvSpPr>
        <xdr:cNvPr id="7" name="Text Box 1">
          <a:extLst>
            <a:ext uri="{FF2B5EF4-FFF2-40B4-BE49-F238E27FC236}">
              <a16:creationId xmlns:a16="http://schemas.microsoft.com/office/drawing/2014/main" id="{A7FA5B55-04D2-4DE2-9990-A4CAF5D55BA3}"/>
            </a:ext>
          </a:extLst>
        </xdr:cNvPr>
        <xdr:cNvSpPr txBox="1">
          <a:spLocks noChangeArrowheads="1"/>
        </xdr:cNvSpPr>
      </xdr:nvSpPr>
      <xdr:spPr bwMode="auto">
        <a:xfrm>
          <a:off x="15582900" y="150590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43</xdr:col>
      <xdr:colOff>0</xdr:colOff>
      <xdr:row>78</xdr:row>
      <xdr:rowOff>0</xdr:rowOff>
    </xdr:from>
    <xdr:to>
      <xdr:col>43</xdr:col>
      <xdr:colOff>104775</xdr:colOff>
      <xdr:row>78</xdr:row>
      <xdr:rowOff>104775</xdr:rowOff>
    </xdr:to>
    <xdr:sp macro="" textlink="">
      <xdr:nvSpPr>
        <xdr:cNvPr id="8" name="Text Box 3">
          <a:extLst>
            <a:ext uri="{FF2B5EF4-FFF2-40B4-BE49-F238E27FC236}">
              <a16:creationId xmlns:a16="http://schemas.microsoft.com/office/drawing/2014/main" id="{AE75CEA2-1FF6-44CC-ABF2-B7D66B95FA1E}"/>
            </a:ext>
          </a:extLst>
        </xdr:cNvPr>
        <xdr:cNvSpPr txBox="1">
          <a:spLocks noChangeArrowheads="1"/>
        </xdr:cNvSpPr>
      </xdr:nvSpPr>
      <xdr:spPr bwMode="auto">
        <a:xfrm>
          <a:off x="15582900" y="150590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43</xdr:col>
      <xdr:colOff>0</xdr:colOff>
      <xdr:row>78</xdr:row>
      <xdr:rowOff>0</xdr:rowOff>
    </xdr:from>
    <xdr:to>
      <xdr:col>43</xdr:col>
      <xdr:colOff>104775</xdr:colOff>
      <xdr:row>78</xdr:row>
      <xdr:rowOff>104775</xdr:rowOff>
    </xdr:to>
    <xdr:sp macro="" textlink="">
      <xdr:nvSpPr>
        <xdr:cNvPr id="9" name="Text Box 1">
          <a:extLst>
            <a:ext uri="{FF2B5EF4-FFF2-40B4-BE49-F238E27FC236}">
              <a16:creationId xmlns:a16="http://schemas.microsoft.com/office/drawing/2014/main" id="{3AA59024-9047-4B4F-AE88-CC9DC671792F}"/>
            </a:ext>
          </a:extLst>
        </xdr:cNvPr>
        <xdr:cNvSpPr txBox="1">
          <a:spLocks noChangeArrowheads="1"/>
        </xdr:cNvSpPr>
      </xdr:nvSpPr>
      <xdr:spPr bwMode="auto">
        <a:xfrm>
          <a:off x="15582900" y="150590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43</xdr:col>
      <xdr:colOff>0</xdr:colOff>
      <xdr:row>78</xdr:row>
      <xdr:rowOff>0</xdr:rowOff>
    </xdr:from>
    <xdr:to>
      <xdr:col>43</xdr:col>
      <xdr:colOff>104775</xdr:colOff>
      <xdr:row>78</xdr:row>
      <xdr:rowOff>104775</xdr:rowOff>
    </xdr:to>
    <xdr:sp macro="" textlink="">
      <xdr:nvSpPr>
        <xdr:cNvPr id="10" name="Text Box 3">
          <a:extLst>
            <a:ext uri="{FF2B5EF4-FFF2-40B4-BE49-F238E27FC236}">
              <a16:creationId xmlns:a16="http://schemas.microsoft.com/office/drawing/2014/main" id="{FA7ADC67-1E2C-46C0-9F05-FF4D609DD6F4}"/>
            </a:ext>
          </a:extLst>
        </xdr:cNvPr>
        <xdr:cNvSpPr txBox="1">
          <a:spLocks noChangeArrowheads="1"/>
        </xdr:cNvSpPr>
      </xdr:nvSpPr>
      <xdr:spPr bwMode="auto">
        <a:xfrm>
          <a:off x="15582900" y="150590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43</xdr:col>
      <xdr:colOff>0</xdr:colOff>
      <xdr:row>78</xdr:row>
      <xdr:rowOff>0</xdr:rowOff>
    </xdr:from>
    <xdr:to>
      <xdr:col>43</xdr:col>
      <xdr:colOff>104775</xdr:colOff>
      <xdr:row>83</xdr:row>
      <xdr:rowOff>76200</xdr:rowOff>
    </xdr:to>
    <xdr:sp macro="" textlink="">
      <xdr:nvSpPr>
        <xdr:cNvPr id="11" name="Text Box 1">
          <a:extLst>
            <a:ext uri="{FF2B5EF4-FFF2-40B4-BE49-F238E27FC236}">
              <a16:creationId xmlns:a16="http://schemas.microsoft.com/office/drawing/2014/main" id="{586BD99F-88B9-4EEE-8696-B1F89DAE7E86}"/>
            </a:ext>
          </a:extLst>
        </xdr:cNvPr>
        <xdr:cNvSpPr txBox="1">
          <a:spLocks noChangeArrowheads="1"/>
        </xdr:cNvSpPr>
      </xdr:nvSpPr>
      <xdr:spPr bwMode="auto">
        <a:xfrm>
          <a:off x="15582900" y="15059025"/>
          <a:ext cx="1047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43</xdr:col>
      <xdr:colOff>0</xdr:colOff>
      <xdr:row>78</xdr:row>
      <xdr:rowOff>0</xdr:rowOff>
    </xdr:from>
    <xdr:to>
      <xdr:col>43</xdr:col>
      <xdr:colOff>104775</xdr:colOff>
      <xdr:row>83</xdr:row>
      <xdr:rowOff>76200</xdr:rowOff>
    </xdr:to>
    <xdr:sp macro="" textlink="">
      <xdr:nvSpPr>
        <xdr:cNvPr id="12" name="Text Box 3">
          <a:extLst>
            <a:ext uri="{FF2B5EF4-FFF2-40B4-BE49-F238E27FC236}">
              <a16:creationId xmlns:a16="http://schemas.microsoft.com/office/drawing/2014/main" id="{25B3F8C1-A97F-4C39-B4C2-EC6BB149F8DF}"/>
            </a:ext>
          </a:extLst>
        </xdr:cNvPr>
        <xdr:cNvSpPr txBox="1">
          <a:spLocks noChangeArrowheads="1"/>
        </xdr:cNvSpPr>
      </xdr:nvSpPr>
      <xdr:spPr bwMode="auto">
        <a:xfrm>
          <a:off x="15582900" y="15059025"/>
          <a:ext cx="1047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43</xdr:col>
      <xdr:colOff>0</xdr:colOff>
      <xdr:row>78</xdr:row>
      <xdr:rowOff>0</xdr:rowOff>
    </xdr:from>
    <xdr:to>
      <xdr:col>43</xdr:col>
      <xdr:colOff>104775</xdr:colOff>
      <xdr:row>83</xdr:row>
      <xdr:rowOff>76200</xdr:rowOff>
    </xdr:to>
    <xdr:sp macro="" textlink="">
      <xdr:nvSpPr>
        <xdr:cNvPr id="13" name="Text Box 1">
          <a:extLst>
            <a:ext uri="{FF2B5EF4-FFF2-40B4-BE49-F238E27FC236}">
              <a16:creationId xmlns:a16="http://schemas.microsoft.com/office/drawing/2014/main" id="{3B290490-84EE-45B8-9986-ED925E3973C5}"/>
            </a:ext>
          </a:extLst>
        </xdr:cNvPr>
        <xdr:cNvSpPr txBox="1">
          <a:spLocks noChangeArrowheads="1"/>
        </xdr:cNvSpPr>
      </xdr:nvSpPr>
      <xdr:spPr bwMode="auto">
        <a:xfrm>
          <a:off x="15582900" y="15059025"/>
          <a:ext cx="1047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43</xdr:col>
      <xdr:colOff>0</xdr:colOff>
      <xdr:row>78</xdr:row>
      <xdr:rowOff>0</xdr:rowOff>
    </xdr:from>
    <xdr:to>
      <xdr:col>43</xdr:col>
      <xdr:colOff>104775</xdr:colOff>
      <xdr:row>83</xdr:row>
      <xdr:rowOff>76200</xdr:rowOff>
    </xdr:to>
    <xdr:sp macro="" textlink="">
      <xdr:nvSpPr>
        <xdr:cNvPr id="14" name="Text Box 3">
          <a:extLst>
            <a:ext uri="{FF2B5EF4-FFF2-40B4-BE49-F238E27FC236}">
              <a16:creationId xmlns:a16="http://schemas.microsoft.com/office/drawing/2014/main" id="{8C877AF0-9296-47E2-9461-42F6AEDDAA32}"/>
            </a:ext>
          </a:extLst>
        </xdr:cNvPr>
        <xdr:cNvSpPr txBox="1">
          <a:spLocks noChangeArrowheads="1"/>
        </xdr:cNvSpPr>
      </xdr:nvSpPr>
      <xdr:spPr bwMode="auto">
        <a:xfrm>
          <a:off x="15582900" y="15059025"/>
          <a:ext cx="1047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43</xdr:col>
      <xdr:colOff>0</xdr:colOff>
      <xdr:row>78</xdr:row>
      <xdr:rowOff>0</xdr:rowOff>
    </xdr:from>
    <xdr:to>
      <xdr:col>43</xdr:col>
      <xdr:colOff>104775</xdr:colOff>
      <xdr:row>82</xdr:row>
      <xdr:rowOff>114300</xdr:rowOff>
    </xdr:to>
    <xdr:sp macro="" textlink="">
      <xdr:nvSpPr>
        <xdr:cNvPr id="15" name="Text Box 1">
          <a:extLst>
            <a:ext uri="{FF2B5EF4-FFF2-40B4-BE49-F238E27FC236}">
              <a16:creationId xmlns:a16="http://schemas.microsoft.com/office/drawing/2014/main" id="{3C018761-290E-4C98-9ADA-868AE5244FFC}"/>
            </a:ext>
          </a:extLst>
        </xdr:cNvPr>
        <xdr:cNvSpPr txBox="1">
          <a:spLocks noChangeArrowheads="1"/>
        </xdr:cNvSpPr>
      </xdr:nvSpPr>
      <xdr:spPr bwMode="auto">
        <a:xfrm>
          <a:off x="15582900" y="150590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43</xdr:col>
      <xdr:colOff>0</xdr:colOff>
      <xdr:row>78</xdr:row>
      <xdr:rowOff>0</xdr:rowOff>
    </xdr:from>
    <xdr:to>
      <xdr:col>43</xdr:col>
      <xdr:colOff>104775</xdr:colOff>
      <xdr:row>82</xdr:row>
      <xdr:rowOff>114300</xdr:rowOff>
    </xdr:to>
    <xdr:sp macro="" textlink="">
      <xdr:nvSpPr>
        <xdr:cNvPr id="16" name="Text Box 3">
          <a:extLst>
            <a:ext uri="{FF2B5EF4-FFF2-40B4-BE49-F238E27FC236}">
              <a16:creationId xmlns:a16="http://schemas.microsoft.com/office/drawing/2014/main" id="{055CE375-323B-45BD-9234-58FB730D8DAF}"/>
            </a:ext>
          </a:extLst>
        </xdr:cNvPr>
        <xdr:cNvSpPr txBox="1">
          <a:spLocks noChangeArrowheads="1"/>
        </xdr:cNvSpPr>
      </xdr:nvSpPr>
      <xdr:spPr bwMode="auto">
        <a:xfrm>
          <a:off x="15582900" y="150590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43</xdr:col>
      <xdr:colOff>0</xdr:colOff>
      <xdr:row>78</xdr:row>
      <xdr:rowOff>0</xdr:rowOff>
    </xdr:from>
    <xdr:to>
      <xdr:col>43</xdr:col>
      <xdr:colOff>104775</xdr:colOff>
      <xdr:row>82</xdr:row>
      <xdr:rowOff>114300</xdr:rowOff>
    </xdr:to>
    <xdr:sp macro="" textlink="">
      <xdr:nvSpPr>
        <xdr:cNvPr id="17" name="Text Box 1">
          <a:extLst>
            <a:ext uri="{FF2B5EF4-FFF2-40B4-BE49-F238E27FC236}">
              <a16:creationId xmlns:a16="http://schemas.microsoft.com/office/drawing/2014/main" id="{316324F1-FB60-4061-8240-C5BF00D82A23}"/>
            </a:ext>
          </a:extLst>
        </xdr:cNvPr>
        <xdr:cNvSpPr txBox="1">
          <a:spLocks noChangeArrowheads="1"/>
        </xdr:cNvSpPr>
      </xdr:nvSpPr>
      <xdr:spPr bwMode="auto">
        <a:xfrm>
          <a:off x="15582900" y="150590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43</xdr:col>
      <xdr:colOff>0</xdr:colOff>
      <xdr:row>78</xdr:row>
      <xdr:rowOff>0</xdr:rowOff>
    </xdr:from>
    <xdr:to>
      <xdr:col>43</xdr:col>
      <xdr:colOff>104775</xdr:colOff>
      <xdr:row>82</xdr:row>
      <xdr:rowOff>114300</xdr:rowOff>
    </xdr:to>
    <xdr:sp macro="" textlink="">
      <xdr:nvSpPr>
        <xdr:cNvPr id="18" name="Text Box 3">
          <a:extLst>
            <a:ext uri="{FF2B5EF4-FFF2-40B4-BE49-F238E27FC236}">
              <a16:creationId xmlns:a16="http://schemas.microsoft.com/office/drawing/2014/main" id="{A1496340-6C0A-4656-8620-8AB8F113BAEF}"/>
            </a:ext>
          </a:extLst>
        </xdr:cNvPr>
        <xdr:cNvSpPr txBox="1">
          <a:spLocks noChangeArrowheads="1"/>
        </xdr:cNvSpPr>
      </xdr:nvSpPr>
      <xdr:spPr bwMode="auto">
        <a:xfrm>
          <a:off x="15582900" y="150590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43</xdr:col>
      <xdr:colOff>0</xdr:colOff>
      <xdr:row>78</xdr:row>
      <xdr:rowOff>0</xdr:rowOff>
    </xdr:from>
    <xdr:to>
      <xdr:col>43</xdr:col>
      <xdr:colOff>104775</xdr:colOff>
      <xdr:row>83</xdr:row>
      <xdr:rowOff>76200</xdr:rowOff>
    </xdr:to>
    <xdr:sp macro="" textlink="">
      <xdr:nvSpPr>
        <xdr:cNvPr id="19" name="Text Box 1">
          <a:extLst>
            <a:ext uri="{FF2B5EF4-FFF2-40B4-BE49-F238E27FC236}">
              <a16:creationId xmlns:a16="http://schemas.microsoft.com/office/drawing/2014/main" id="{F10743B6-DDFC-4008-902E-83265A4ED700}"/>
            </a:ext>
          </a:extLst>
        </xdr:cNvPr>
        <xdr:cNvSpPr txBox="1">
          <a:spLocks noChangeArrowheads="1"/>
        </xdr:cNvSpPr>
      </xdr:nvSpPr>
      <xdr:spPr bwMode="auto">
        <a:xfrm>
          <a:off x="15582900" y="15059025"/>
          <a:ext cx="1047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43</xdr:col>
      <xdr:colOff>0</xdr:colOff>
      <xdr:row>78</xdr:row>
      <xdr:rowOff>0</xdr:rowOff>
    </xdr:from>
    <xdr:to>
      <xdr:col>43</xdr:col>
      <xdr:colOff>104775</xdr:colOff>
      <xdr:row>83</xdr:row>
      <xdr:rowOff>76200</xdr:rowOff>
    </xdr:to>
    <xdr:sp macro="" textlink="">
      <xdr:nvSpPr>
        <xdr:cNvPr id="20" name="Text Box 3">
          <a:extLst>
            <a:ext uri="{FF2B5EF4-FFF2-40B4-BE49-F238E27FC236}">
              <a16:creationId xmlns:a16="http://schemas.microsoft.com/office/drawing/2014/main" id="{FCA36A7F-AE88-4DDD-8032-3F611408B572}"/>
            </a:ext>
          </a:extLst>
        </xdr:cNvPr>
        <xdr:cNvSpPr txBox="1">
          <a:spLocks noChangeArrowheads="1"/>
        </xdr:cNvSpPr>
      </xdr:nvSpPr>
      <xdr:spPr bwMode="auto">
        <a:xfrm>
          <a:off x="15582900" y="15059025"/>
          <a:ext cx="1047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43</xdr:col>
      <xdr:colOff>0</xdr:colOff>
      <xdr:row>78</xdr:row>
      <xdr:rowOff>0</xdr:rowOff>
    </xdr:from>
    <xdr:to>
      <xdr:col>43</xdr:col>
      <xdr:colOff>104775</xdr:colOff>
      <xdr:row>83</xdr:row>
      <xdr:rowOff>76200</xdr:rowOff>
    </xdr:to>
    <xdr:sp macro="" textlink="">
      <xdr:nvSpPr>
        <xdr:cNvPr id="21" name="Text Box 1">
          <a:extLst>
            <a:ext uri="{FF2B5EF4-FFF2-40B4-BE49-F238E27FC236}">
              <a16:creationId xmlns:a16="http://schemas.microsoft.com/office/drawing/2014/main" id="{47FAEB51-440D-4EFD-9BB7-21E4FCEDC6F3}"/>
            </a:ext>
          </a:extLst>
        </xdr:cNvPr>
        <xdr:cNvSpPr txBox="1">
          <a:spLocks noChangeArrowheads="1"/>
        </xdr:cNvSpPr>
      </xdr:nvSpPr>
      <xdr:spPr bwMode="auto">
        <a:xfrm>
          <a:off x="15582900" y="15059025"/>
          <a:ext cx="1047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43</xdr:col>
      <xdr:colOff>0</xdr:colOff>
      <xdr:row>78</xdr:row>
      <xdr:rowOff>0</xdr:rowOff>
    </xdr:from>
    <xdr:to>
      <xdr:col>43</xdr:col>
      <xdr:colOff>104775</xdr:colOff>
      <xdr:row>83</xdr:row>
      <xdr:rowOff>76200</xdr:rowOff>
    </xdr:to>
    <xdr:sp macro="" textlink="">
      <xdr:nvSpPr>
        <xdr:cNvPr id="22" name="Text Box 3">
          <a:extLst>
            <a:ext uri="{FF2B5EF4-FFF2-40B4-BE49-F238E27FC236}">
              <a16:creationId xmlns:a16="http://schemas.microsoft.com/office/drawing/2014/main" id="{13BF2439-AEE8-4C90-896F-785C3D8720F2}"/>
            </a:ext>
          </a:extLst>
        </xdr:cNvPr>
        <xdr:cNvSpPr txBox="1">
          <a:spLocks noChangeArrowheads="1"/>
        </xdr:cNvSpPr>
      </xdr:nvSpPr>
      <xdr:spPr bwMode="auto">
        <a:xfrm>
          <a:off x="15582900" y="15059025"/>
          <a:ext cx="1047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299</xdr:row>
      <xdr:rowOff>0</xdr:rowOff>
    </xdr:from>
    <xdr:to>
      <xdr:col>6</xdr:col>
      <xdr:colOff>304800</xdr:colOff>
      <xdr:row>300</xdr:row>
      <xdr:rowOff>114300</xdr:rowOff>
    </xdr:to>
    <xdr:sp macro="" textlink="">
      <xdr:nvSpPr>
        <xdr:cNvPr id="23" name="AutoShape 1472">
          <a:extLst>
            <a:ext uri="{FF2B5EF4-FFF2-40B4-BE49-F238E27FC236}">
              <a16:creationId xmlns:a16="http://schemas.microsoft.com/office/drawing/2014/main" id="{80F2F685-689D-46FC-9614-92DA38324F5E}"/>
            </a:ext>
          </a:extLst>
        </xdr:cNvPr>
        <xdr:cNvSpPr>
          <a:spLocks noChangeAspect="1" noChangeArrowheads="1"/>
        </xdr:cNvSpPr>
      </xdr:nvSpPr>
      <xdr:spPr bwMode="auto">
        <a:xfrm>
          <a:off x="1438275" y="7164705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0</xdr:colOff>
      <xdr:row>299</xdr:row>
      <xdr:rowOff>0</xdr:rowOff>
    </xdr:from>
    <xdr:to>
      <xdr:col>17</xdr:col>
      <xdr:colOff>304800</xdr:colOff>
      <xdr:row>300</xdr:row>
      <xdr:rowOff>114300</xdr:rowOff>
    </xdr:to>
    <xdr:sp macro="" textlink="">
      <xdr:nvSpPr>
        <xdr:cNvPr id="24" name="AutoShape 1473">
          <a:extLst>
            <a:ext uri="{FF2B5EF4-FFF2-40B4-BE49-F238E27FC236}">
              <a16:creationId xmlns:a16="http://schemas.microsoft.com/office/drawing/2014/main" id="{363D25A9-3443-486E-B85B-202CB33959E4}"/>
            </a:ext>
          </a:extLst>
        </xdr:cNvPr>
        <xdr:cNvSpPr>
          <a:spLocks noChangeAspect="1" noChangeArrowheads="1"/>
        </xdr:cNvSpPr>
      </xdr:nvSpPr>
      <xdr:spPr bwMode="auto">
        <a:xfrm>
          <a:off x="5924550" y="7164705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299</xdr:row>
      <xdr:rowOff>0</xdr:rowOff>
    </xdr:from>
    <xdr:to>
      <xdr:col>6</xdr:col>
      <xdr:colOff>304800</xdr:colOff>
      <xdr:row>300</xdr:row>
      <xdr:rowOff>114300</xdr:rowOff>
    </xdr:to>
    <xdr:sp macro="" textlink="">
      <xdr:nvSpPr>
        <xdr:cNvPr id="25" name="AutoShape 1472">
          <a:extLst>
            <a:ext uri="{FF2B5EF4-FFF2-40B4-BE49-F238E27FC236}">
              <a16:creationId xmlns:a16="http://schemas.microsoft.com/office/drawing/2014/main" id="{7E59C288-44AE-4E19-8C1D-78B911C893D9}"/>
            </a:ext>
          </a:extLst>
        </xdr:cNvPr>
        <xdr:cNvSpPr>
          <a:spLocks noChangeAspect="1" noChangeArrowheads="1"/>
        </xdr:cNvSpPr>
      </xdr:nvSpPr>
      <xdr:spPr bwMode="auto">
        <a:xfrm>
          <a:off x="1438275" y="7164705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0</xdr:colOff>
      <xdr:row>299</xdr:row>
      <xdr:rowOff>0</xdr:rowOff>
    </xdr:from>
    <xdr:to>
      <xdr:col>17</xdr:col>
      <xdr:colOff>304800</xdr:colOff>
      <xdr:row>300</xdr:row>
      <xdr:rowOff>114300</xdr:rowOff>
    </xdr:to>
    <xdr:sp macro="" textlink="">
      <xdr:nvSpPr>
        <xdr:cNvPr id="26" name="AutoShape 1473">
          <a:extLst>
            <a:ext uri="{FF2B5EF4-FFF2-40B4-BE49-F238E27FC236}">
              <a16:creationId xmlns:a16="http://schemas.microsoft.com/office/drawing/2014/main" id="{1324B5AD-12E9-4320-922D-FDF6D1E35D53}"/>
            </a:ext>
          </a:extLst>
        </xdr:cNvPr>
        <xdr:cNvSpPr>
          <a:spLocks noChangeAspect="1" noChangeArrowheads="1"/>
        </xdr:cNvSpPr>
      </xdr:nvSpPr>
      <xdr:spPr bwMode="auto">
        <a:xfrm>
          <a:off x="5924550" y="7164705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299</xdr:row>
      <xdr:rowOff>0</xdr:rowOff>
    </xdr:from>
    <xdr:to>
      <xdr:col>6</xdr:col>
      <xdr:colOff>304800</xdr:colOff>
      <xdr:row>300</xdr:row>
      <xdr:rowOff>114300</xdr:rowOff>
    </xdr:to>
    <xdr:sp macro="" textlink="">
      <xdr:nvSpPr>
        <xdr:cNvPr id="27" name="AutoShape 1472">
          <a:extLst>
            <a:ext uri="{FF2B5EF4-FFF2-40B4-BE49-F238E27FC236}">
              <a16:creationId xmlns:a16="http://schemas.microsoft.com/office/drawing/2014/main" id="{3D763039-934B-44F7-834D-6B5AC5B0BFF4}"/>
            </a:ext>
          </a:extLst>
        </xdr:cNvPr>
        <xdr:cNvSpPr>
          <a:spLocks noChangeAspect="1" noChangeArrowheads="1"/>
        </xdr:cNvSpPr>
      </xdr:nvSpPr>
      <xdr:spPr bwMode="auto">
        <a:xfrm>
          <a:off x="1438275" y="7164705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0</xdr:colOff>
      <xdr:row>299</xdr:row>
      <xdr:rowOff>0</xdr:rowOff>
    </xdr:from>
    <xdr:to>
      <xdr:col>17</xdr:col>
      <xdr:colOff>304800</xdr:colOff>
      <xdr:row>300</xdr:row>
      <xdr:rowOff>114300</xdr:rowOff>
    </xdr:to>
    <xdr:sp macro="" textlink="">
      <xdr:nvSpPr>
        <xdr:cNvPr id="28" name="AutoShape 1473">
          <a:extLst>
            <a:ext uri="{FF2B5EF4-FFF2-40B4-BE49-F238E27FC236}">
              <a16:creationId xmlns:a16="http://schemas.microsoft.com/office/drawing/2014/main" id="{B0748EE2-A995-40A8-84B4-436A1CE4D3BE}"/>
            </a:ext>
          </a:extLst>
        </xdr:cNvPr>
        <xdr:cNvSpPr>
          <a:spLocks noChangeAspect="1" noChangeArrowheads="1"/>
        </xdr:cNvSpPr>
      </xdr:nvSpPr>
      <xdr:spPr bwMode="auto">
        <a:xfrm>
          <a:off x="5924550" y="7164705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299</xdr:row>
      <xdr:rowOff>0</xdr:rowOff>
    </xdr:from>
    <xdr:to>
      <xdr:col>6</xdr:col>
      <xdr:colOff>304800</xdr:colOff>
      <xdr:row>300</xdr:row>
      <xdr:rowOff>114300</xdr:rowOff>
    </xdr:to>
    <xdr:sp macro="" textlink="">
      <xdr:nvSpPr>
        <xdr:cNvPr id="29" name="AutoShape 1472">
          <a:extLst>
            <a:ext uri="{FF2B5EF4-FFF2-40B4-BE49-F238E27FC236}">
              <a16:creationId xmlns:a16="http://schemas.microsoft.com/office/drawing/2014/main" id="{CE2AA910-6A94-4F78-9303-DC746AE7D34A}"/>
            </a:ext>
          </a:extLst>
        </xdr:cNvPr>
        <xdr:cNvSpPr>
          <a:spLocks noChangeAspect="1" noChangeArrowheads="1"/>
        </xdr:cNvSpPr>
      </xdr:nvSpPr>
      <xdr:spPr bwMode="auto">
        <a:xfrm>
          <a:off x="1438275" y="7164705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0</xdr:colOff>
      <xdr:row>299</xdr:row>
      <xdr:rowOff>0</xdr:rowOff>
    </xdr:from>
    <xdr:to>
      <xdr:col>17</xdr:col>
      <xdr:colOff>304800</xdr:colOff>
      <xdr:row>300</xdr:row>
      <xdr:rowOff>114300</xdr:rowOff>
    </xdr:to>
    <xdr:sp macro="" textlink="">
      <xdr:nvSpPr>
        <xdr:cNvPr id="30" name="AutoShape 1473">
          <a:extLst>
            <a:ext uri="{FF2B5EF4-FFF2-40B4-BE49-F238E27FC236}">
              <a16:creationId xmlns:a16="http://schemas.microsoft.com/office/drawing/2014/main" id="{8F7E17CD-99EB-4F8B-AFB6-E1FFBF2F706E}"/>
            </a:ext>
          </a:extLst>
        </xdr:cNvPr>
        <xdr:cNvSpPr>
          <a:spLocks noChangeAspect="1" noChangeArrowheads="1"/>
        </xdr:cNvSpPr>
      </xdr:nvSpPr>
      <xdr:spPr bwMode="auto">
        <a:xfrm>
          <a:off x="5924550" y="7164705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299</xdr:row>
      <xdr:rowOff>0</xdr:rowOff>
    </xdr:from>
    <xdr:to>
      <xdr:col>6</xdr:col>
      <xdr:colOff>304800</xdr:colOff>
      <xdr:row>300</xdr:row>
      <xdr:rowOff>114300</xdr:rowOff>
    </xdr:to>
    <xdr:sp macro="" textlink="">
      <xdr:nvSpPr>
        <xdr:cNvPr id="31" name="AutoShape 1472">
          <a:extLst>
            <a:ext uri="{FF2B5EF4-FFF2-40B4-BE49-F238E27FC236}">
              <a16:creationId xmlns:a16="http://schemas.microsoft.com/office/drawing/2014/main" id="{B6041005-C1BA-4AA7-B17E-D1E2464382BA}"/>
            </a:ext>
          </a:extLst>
        </xdr:cNvPr>
        <xdr:cNvSpPr>
          <a:spLocks noChangeAspect="1" noChangeArrowheads="1"/>
        </xdr:cNvSpPr>
      </xdr:nvSpPr>
      <xdr:spPr bwMode="auto">
        <a:xfrm>
          <a:off x="1438275" y="7164705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0</xdr:colOff>
      <xdr:row>299</xdr:row>
      <xdr:rowOff>0</xdr:rowOff>
    </xdr:from>
    <xdr:to>
      <xdr:col>17</xdr:col>
      <xdr:colOff>304800</xdr:colOff>
      <xdr:row>300</xdr:row>
      <xdr:rowOff>114300</xdr:rowOff>
    </xdr:to>
    <xdr:sp macro="" textlink="">
      <xdr:nvSpPr>
        <xdr:cNvPr id="32" name="AutoShape 1473">
          <a:extLst>
            <a:ext uri="{FF2B5EF4-FFF2-40B4-BE49-F238E27FC236}">
              <a16:creationId xmlns:a16="http://schemas.microsoft.com/office/drawing/2014/main" id="{94D8D8A6-E849-4BC9-AC42-B4D195627345}"/>
            </a:ext>
          </a:extLst>
        </xdr:cNvPr>
        <xdr:cNvSpPr>
          <a:spLocks noChangeAspect="1" noChangeArrowheads="1"/>
        </xdr:cNvSpPr>
      </xdr:nvSpPr>
      <xdr:spPr bwMode="auto">
        <a:xfrm>
          <a:off x="5924550" y="7164705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78</xdr:row>
      <xdr:rowOff>0</xdr:rowOff>
    </xdr:from>
    <xdr:to>
      <xdr:col>44</xdr:col>
      <xdr:colOff>600075</xdr:colOff>
      <xdr:row>83</xdr:row>
      <xdr:rowOff>76200</xdr:rowOff>
    </xdr:to>
    <xdr:sp macro="" textlink="">
      <xdr:nvSpPr>
        <xdr:cNvPr id="33" name="Text Box 1">
          <a:extLst>
            <a:ext uri="{FF2B5EF4-FFF2-40B4-BE49-F238E27FC236}">
              <a16:creationId xmlns:a16="http://schemas.microsoft.com/office/drawing/2014/main" id="{577A1D48-CBB9-4E4E-909F-1ECA7ECF6098}"/>
            </a:ext>
          </a:extLst>
        </xdr:cNvPr>
        <xdr:cNvSpPr txBox="1">
          <a:spLocks noChangeArrowheads="1"/>
        </xdr:cNvSpPr>
      </xdr:nvSpPr>
      <xdr:spPr bwMode="auto">
        <a:xfrm>
          <a:off x="17116425" y="15059025"/>
          <a:ext cx="1047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78</xdr:row>
      <xdr:rowOff>0</xdr:rowOff>
    </xdr:from>
    <xdr:to>
      <xdr:col>44</xdr:col>
      <xdr:colOff>600075</xdr:colOff>
      <xdr:row>83</xdr:row>
      <xdr:rowOff>76200</xdr:rowOff>
    </xdr:to>
    <xdr:sp macro="" textlink="">
      <xdr:nvSpPr>
        <xdr:cNvPr id="34" name="Text Box 3">
          <a:extLst>
            <a:ext uri="{FF2B5EF4-FFF2-40B4-BE49-F238E27FC236}">
              <a16:creationId xmlns:a16="http://schemas.microsoft.com/office/drawing/2014/main" id="{6017F075-0B79-4FA8-8E9B-F51D2E0C6DA6}"/>
            </a:ext>
          </a:extLst>
        </xdr:cNvPr>
        <xdr:cNvSpPr txBox="1">
          <a:spLocks noChangeArrowheads="1"/>
        </xdr:cNvSpPr>
      </xdr:nvSpPr>
      <xdr:spPr bwMode="auto">
        <a:xfrm>
          <a:off x="17116425" y="15059025"/>
          <a:ext cx="1047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78</xdr:row>
      <xdr:rowOff>0</xdr:rowOff>
    </xdr:from>
    <xdr:to>
      <xdr:col>44</xdr:col>
      <xdr:colOff>600075</xdr:colOff>
      <xdr:row>83</xdr:row>
      <xdr:rowOff>76200</xdr:rowOff>
    </xdr:to>
    <xdr:sp macro="" textlink="">
      <xdr:nvSpPr>
        <xdr:cNvPr id="35" name="Text Box 1">
          <a:extLst>
            <a:ext uri="{FF2B5EF4-FFF2-40B4-BE49-F238E27FC236}">
              <a16:creationId xmlns:a16="http://schemas.microsoft.com/office/drawing/2014/main" id="{AACAB6AE-11ED-4DCA-94E1-E2995A237097}"/>
            </a:ext>
          </a:extLst>
        </xdr:cNvPr>
        <xdr:cNvSpPr txBox="1">
          <a:spLocks noChangeArrowheads="1"/>
        </xdr:cNvSpPr>
      </xdr:nvSpPr>
      <xdr:spPr bwMode="auto">
        <a:xfrm>
          <a:off x="17116425" y="15059025"/>
          <a:ext cx="1047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78</xdr:row>
      <xdr:rowOff>0</xdr:rowOff>
    </xdr:from>
    <xdr:to>
      <xdr:col>44</xdr:col>
      <xdr:colOff>600075</xdr:colOff>
      <xdr:row>82</xdr:row>
      <xdr:rowOff>114300</xdr:rowOff>
    </xdr:to>
    <xdr:sp macro="" textlink="">
      <xdr:nvSpPr>
        <xdr:cNvPr id="36" name="Text Box 1">
          <a:extLst>
            <a:ext uri="{FF2B5EF4-FFF2-40B4-BE49-F238E27FC236}">
              <a16:creationId xmlns:a16="http://schemas.microsoft.com/office/drawing/2014/main" id="{AAD09C63-F04F-46D1-A22C-924B84A08EC8}"/>
            </a:ext>
          </a:extLst>
        </xdr:cNvPr>
        <xdr:cNvSpPr txBox="1">
          <a:spLocks noChangeArrowheads="1"/>
        </xdr:cNvSpPr>
      </xdr:nvSpPr>
      <xdr:spPr bwMode="auto">
        <a:xfrm>
          <a:off x="17116425" y="150590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78</xdr:row>
      <xdr:rowOff>0</xdr:rowOff>
    </xdr:from>
    <xdr:to>
      <xdr:col>44</xdr:col>
      <xdr:colOff>600075</xdr:colOff>
      <xdr:row>82</xdr:row>
      <xdr:rowOff>114300</xdr:rowOff>
    </xdr:to>
    <xdr:sp macro="" textlink="">
      <xdr:nvSpPr>
        <xdr:cNvPr id="37" name="Text Box 3">
          <a:extLst>
            <a:ext uri="{FF2B5EF4-FFF2-40B4-BE49-F238E27FC236}">
              <a16:creationId xmlns:a16="http://schemas.microsoft.com/office/drawing/2014/main" id="{6FBED8D6-4524-4FC6-8DD3-26A84927A322}"/>
            </a:ext>
          </a:extLst>
        </xdr:cNvPr>
        <xdr:cNvSpPr txBox="1">
          <a:spLocks noChangeArrowheads="1"/>
        </xdr:cNvSpPr>
      </xdr:nvSpPr>
      <xdr:spPr bwMode="auto">
        <a:xfrm>
          <a:off x="17116425" y="150590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78</xdr:row>
      <xdr:rowOff>0</xdr:rowOff>
    </xdr:from>
    <xdr:to>
      <xdr:col>44</xdr:col>
      <xdr:colOff>600075</xdr:colOff>
      <xdr:row>82</xdr:row>
      <xdr:rowOff>114300</xdr:rowOff>
    </xdr:to>
    <xdr:sp macro="" textlink="">
      <xdr:nvSpPr>
        <xdr:cNvPr id="38" name="Text Box 1">
          <a:extLst>
            <a:ext uri="{FF2B5EF4-FFF2-40B4-BE49-F238E27FC236}">
              <a16:creationId xmlns:a16="http://schemas.microsoft.com/office/drawing/2014/main" id="{E0208581-4746-4EBE-B9CF-FE66AB3CDC0E}"/>
            </a:ext>
          </a:extLst>
        </xdr:cNvPr>
        <xdr:cNvSpPr txBox="1">
          <a:spLocks noChangeArrowheads="1"/>
        </xdr:cNvSpPr>
      </xdr:nvSpPr>
      <xdr:spPr bwMode="auto">
        <a:xfrm>
          <a:off x="17116425" y="150590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78</xdr:row>
      <xdr:rowOff>0</xdr:rowOff>
    </xdr:from>
    <xdr:to>
      <xdr:col>44</xdr:col>
      <xdr:colOff>600075</xdr:colOff>
      <xdr:row>82</xdr:row>
      <xdr:rowOff>114300</xdr:rowOff>
    </xdr:to>
    <xdr:sp macro="" textlink="">
      <xdr:nvSpPr>
        <xdr:cNvPr id="39" name="Text Box 3">
          <a:extLst>
            <a:ext uri="{FF2B5EF4-FFF2-40B4-BE49-F238E27FC236}">
              <a16:creationId xmlns:a16="http://schemas.microsoft.com/office/drawing/2014/main" id="{EA22BE67-FA07-41B4-B399-828A06E845B6}"/>
            </a:ext>
          </a:extLst>
        </xdr:cNvPr>
        <xdr:cNvSpPr txBox="1">
          <a:spLocks noChangeArrowheads="1"/>
        </xdr:cNvSpPr>
      </xdr:nvSpPr>
      <xdr:spPr bwMode="auto">
        <a:xfrm>
          <a:off x="17116425" y="150590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67</xdr:row>
      <xdr:rowOff>0</xdr:rowOff>
    </xdr:from>
    <xdr:to>
      <xdr:col>44</xdr:col>
      <xdr:colOff>600075</xdr:colOff>
      <xdr:row>72</xdr:row>
      <xdr:rowOff>95250</xdr:rowOff>
    </xdr:to>
    <xdr:sp macro="" textlink="">
      <xdr:nvSpPr>
        <xdr:cNvPr id="40" name="Text Box 1">
          <a:extLst>
            <a:ext uri="{FF2B5EF4-FFF2-40B4-BE49-F238E27FC236}">
              <a16:creationId xmlns:a16="http://schemas.microsoft.com/office/drawing/2014/main" id="{AE281584-7E51-4FFF-96CE-B6BCEF7BE2A3}"/>
            </a:ext>
          </a:extLst>
        </xdr:cNvPr>
        <xdr:cNvSpPr txBox="1">
          <a:spLocks noChangeArrowheads="1"/>
        </xdr:cNvSpPr>
      </xdr:nvSpPr>
      <xdr:spPr bwMode="auto">
        <a:xfrm>
          <a:off x="17116425" y="12782550"/>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67</xdr:row>
      <xdr:rowOff>0</xdr:rowOff>
    </xdr:from>
    <xdr:to>
      <xdr:col>44</xdr:col>
      <xdr:colOff>600075</xdr:colOff>
      <xdr:row>72</xdr:row>
      <xdr:rowOff>95250</xdr:rowOff>
    </xdr:to>
    <xdr:sp macro="" textlink="">
      <xdr:nvSpPr>
        <xdr:cNvPr id="41" name="Text Box 3">
          <a:extLst>
            <a:ext uri="{FF2B5EF4-FFF2-40B4-BE49-F238E27FC236}">
              <a16:creationId xmlns:a16="http://schemas.microsoft.com/office/drawing/2014/main" id="{966BCCDD-83E4-4B31-9C10-D3D18DF46F55}"/>
            </a:ext>
          </a:extLst>
        </xdr:cNvPr>
        <xdr:cNvSpPr txBox="1">
          <a:spLocks noChangeArrowheads="1"/>
        </xdr:cNvSpPr>
      </xdr:nvSpPr>
      <xdr:spPr bwMode="auto">
        <a:xfrm>
          <a:off x="17116425" y="12782550"/>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67</xdr:row>
      <xdr:rowOff>0</xdr:rowOff>
    </xdr:from>
    <xdr:to>
      <xdr:col>44</xdr:col>
      <xdr:colOff>600075</xdr:colOff>
      <xdr:row>72</xdr:row>
      <xdr:rowOff>95250</xdr:rowOff>
    </xdr:to>
    <xdr:sp macro="" textlink="">
      <xdr:nvSpPr>
        <xdr:cNvPr id="42" name="Text Box 1">
          <a:extLst>
            <a:ext uri="{FF2B5EF4-FFF2-40B4-BE49-F238E27FC236}">
              <a16:creationId xmlns:a16="http://schemas.microsoft.com/office/drawing/2014/main" id="{CD249CE9-267F-46FD-9094-499DE5898C19}"/>
            </a:ext>
          </a:extLst>
        </xdr:cNvPr>
        <xdr:cNvSpPr txBox="1">
          <a:spLocks noChangeArrowheads="1"/>
        </xdr:cNvSpPr>
      </xdr:nvSpPr>
      <xdr:spPr bwMode="auto">
        <a:xfrm>
          <a:off x="17116425" y="12782550"/>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67</xdr:row>
      <xdr:rowOff>0</xdr:rowOff>
    </xdr:from>
    <xdr:to>
      <xdr:col>44</xdr:col>
      <xdr:colOff>600075</xdr:colOff>
      <xdr:row>72</xdr:row>
      <xdr:rowOff>95250</xdr:rowOff>
    </xdr:to>
    <xdr:sp macro="" textlink="">
      <xdr:nvSpPr>
        <xdr:cNvPr id="43" name="Text Box 3">
          <a:extLst>
            <a:ext uri="{FF2B5EF4-FFF2-40B4-BE49-F238E27FC236}">
              <a16:creationId xmlns:a16="http://schemas.microsoft.com/office/drawing/2014/main" id="{08CEE830-3759-4C53-AE5D-461765628922}"/>
            </a:ext>
          </a:extLst>
        </xdr:cNvPr>
        <xdr:cNvSpPr txBox="1">
          <a:spLocks noChangeArrowheads="1"/>
        </xdr:cNvSpPr>
      </xdr:nvSpPr>
      <xdr:spPr bwMode="auto">
        <a:xfrm>
          <a:off x="17116425" y="12782550"/>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77</xdr:row>
      <xdr:rowOff>0</xdr:rowOff>
    </xdr:from>
    <xdr:to>
      <xdr:col>44</xdr:col>
      <xdr:colOff>600075</xdr:colOff>
      <xdr:row>84</xdr:row>
      <xdr:rowOff>0</xdr:rowOff>
    </xdr:to>
    <xdr:sp macro="" textlink="">
      <xdr:nvSpPr>
        <xdr:cNvPr id="44" name="Text Box 1">
          <a:extLst>
            <a:ext uri="{FF2B5EF4-FFF2-40B4-BE49-F238E27FC236}">
              <a16:creationId xmlns:a16="http://schemas.microsoft.com/office/drawing/2014/main" id="{11D386D6-8E61-4AEF-89EA-E03D6F94899D}"/>
            </a:ext>
          </a:extLst>
        </xdr:cNvPr>
        <xdr:cNvSpPr txBox="1">
          <a:spLocks noChangeArrowheads="1"/>
        </xdr:cNvSpPr>
      </xdr:nvSpPr>
      <xdr:spPr bwMode="auto">
        <a:xfrm>
          <a:off x="17116425" y="14782800"/>
          <a:ext cx="1047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77</xdr:row>
      <xdr:rowOff>0</xdr:rowOff>
    </xdr:from>
    <xdr:to>
      <xdr:col>44</xdr:col>
      <xdr:colOff>600075</xdr:colOff>
      <xdr:row>84</xdr:row>
      <xdr:rowOff>0</xdr:rowOff>
    </xdr:to>
    <xdr:sp macro="" textlink="">
      <xdr:nvSpPr>
        <xdr:cNvPr id="45" name="Text Box 3">
          <a:extLst>
            <a:ext uri="{FF2B5EF4-FFF2-40B4-BE49-F238E27FC236}">
              <a16:creationId xmlns:a16="http://schemas.microsoft.com/office/drawing/2014/main" id="{1FD005AC-652F-4E08-AD9B-FA5A6E342B95}"/>
            </a:ext>
          </a:extLst>
        </xdr:cNvPr>
        <xdr:cNvSpPr txBox="1">
          <a:spLocks noChangeArrowheads="1"/>
        </xdr:cNvSpPr>
      </xdr:nvSpPr>
      <xdr:spPr bwMode="auto">
        <a:xfrm>
          <a:off x="17116425" y="14782800"/>
          <a:ext cx="1047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77</xdr:row>
      <xdr:rowOff>0</xdr:rowOff>
    </xdr:from>
    <xdr:to>
      <xdr:col>44</xdr:col>
      <xdr:colOff>600075</xdr:colOff>
      <xdr:row>84</xdr:row>
      <xdr:rowOff>0</xdr:rowOff>
    </xdr:to>
    <xdr:sp macro="" textlink="">
      <xdr:nvSpPr>
        <xdr:cNvPr id="46" name="Text Box 1">
          <a:extLst>
            <a:ext uri="{FF2B5EF4-FFF2-40B4-BE49-F238E27FC236}">
              <a16:creationId xmlns:a16="http://schemas.microsoft.com/office/drawing/2014/main" id="{00ACB272-3A94-4692-9B14-1EA07DEA6698}"/>
            </a:ext>
          </a:extLst>
        </xdr:cNvPr>
        <xdr:cNvSpPr txBox="1">
          <a:spLocks noChangeArrowheads="1"/>
        </xdr:cNvSpPr>
      </xdr:nvSpPr>
      <xdr:spPr bwMode="auto">
        <a:xfrm>
          <a:off x="17116425" y="14782800"/>
          <a:ext cx="1047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77</xdr:row>
      <xdr:rowOff>0</xdr:rowOff>
    </xdr:from>
    <xdr:to>
      <xdr:col>44</xdr:col>
      <xdr:colOff>600075</xdr:colOff>
      <xdr:row>84</xdr:row>
      <xdr:rowOff>0</xdr:rowOff>
    </xdr:to>
    <xdr:sp macro="" textlink="">
      <xdr:nvSpPr>
        <xdr:cNvPr id="47" name="Text Box 3">
          <a:extLst>
            <a:ext uri="{FF2B5EF4-FFF2-40B4-BE49-F238E27FC236}">
              <a16:creationId xmlns:a16="http://schemas.microsoft.com/office/drawing/2014/main" id="{5E1AEC2C-578F-48F9-9A1C-B7B23C551B29}"/>
            </a:ext>
          </a:extLst>
        </xdr:cNvPr>
        <xdr:cNvSpPr txBox="1">
          <a:spLocks noChangeArrowheads="1"/>
        </xdr:cNvSpPr>
      </xdr:nvSpPr>
      <xdr:spPr bwMode="auto">
        <a:xfrm>
          <a:off x="17116425" y="14782800"/>
          <a:ext cx="1047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77</xdr:row>
      <xdr:rowOff>0</xdr:rowOff>
    </xdr:from>
    <xdr:to>
      <xdr:col>44</xdr:col>
      <xdr:colOff>600075</xdr:colOff>
      <xdr:row>83</xdr:row>
      <xdr:rowOff>19050</xdr:rowOff>
    </xdr:to>
    <xdr:sp macro="" textlink="">
      <xdr:nvSpPr>
        <xdr:cNvPr id="48" name="Text Box 1">
          <a:extLst>
            <a:ext uri="{FF2B5EF4-FFF2-40B4-BE49-F238E27FC236}">
              <a16:creationId xmlns:a16="http://schemas.microsoft.com/office/drawing/2014/main" id="{8BF62BF7-80ED-4155-A56C-053158B396AC}"/>
            </a:ext>
          </a:extLst>
        </xdr:cNvPr>
        <xdr:cNvSpPr txBox="1">
          <a:spLocks noChangeArrowheads="1"/>
        </xdr:cNvSpPr>
      </xdr:nvSpPr>
      <xdr:spPr bwMode="auto">
        <a:xfrm>
          <a:off x="17116425" y="14782800"/>
          <a:ext cx="1047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77</xdr:row>
      <xdr:rowOff>0</xdr:rowOff>
    </xdr:from>
    <xdr:to>
      <xdr:col>44</xdr:col>
      <xdr:colOff>600075</xdr:colOff>
      <xdr:row>83</xdr:row>
      <xdr:rowOff>19050</xdr:rowOff>
    </xdr:to>
    <xdr:sp macro="" textlink="">
      <xdr:nvSpPr>
        <xdr:cNvPr id="49" name="Text Box 3">
          <a:extLst>
            <a:ext uri="{FF2B5EF4-FFF2-40B4-BE49-F238E27FC236}">
              <a16:creationId xmlns:a16="http://schemas.microsoft.com/office/drawing/2014/main" id="{0D4BED79-D3E8-43FD-AB60-C9F381EF5987}"/>
            </a:ext>
          </a:extLst>
        </xdr:cNvPr>
        <xdr:cNvSpPr txBox="1">
          <a:spLocks noChangeArrowheads="1"/>
        </xdr:cNvSpPr>
      </xdr:nvSpPr>
      <xdr:spPr bwMode="auto">
        <a:xfrm>
          <a:off x="17116425" y="14782800"/>
          <a:ext cx="1047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77</xdr:row>
      <xdr:rowOff>0</xdr:rowOff>
    </xdr:from>
    <xdr:to>
      <xdr:col>44</xdr:col>
      <xdr:colOff>600075</xdr:colOff>
      <xdr:row>83</xdr:row>
      <xdr:rowOff>19050</xdr:rowOff>
    </xdr:to>
    <xdr:sp macro="" textlink="">
      <xdr:nvSpPr>
        <xdr:cNvPr id="50" name="Text Box 1">
          <a:extLst>
            <a:ext uri="{FF2B5EF4-FFF2-40B4-BE49-F238E27FC236}">
              <a16:creationId xmlns:a16="http://schemas.microsoft.com/office/drawing/2014/main" id="{8565A1C4-5537-47A7-9FA2-17457A8BA3D9}"/>
            </a:ext>
          </a:extLst>
        </xdr:cNvPr>
        <xdr:cNvSpPr txBox="1">
          <a:spLocks noChangeArrowheads="1"/>
        </xdr:cNvSpPr>
      </xdr:nvSpPr>
      <xdr:spPr bwMode="auto">
        <a:xfrm>
          <a:off x="17116425" y="14782800"/>
          <a:ext cx="1047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43</xdr:col>
      <xdr:colOff>933450</xdr:colOff>
      <xdr:row>75</xdr:row>
      <xdr:rowOff>66675</xdr:rowOff>
    </xdr:from>
    <xdr:to>
      <xdr:col>44</xdr:col>
      <xdr:colOff>0</xdr:colOff>
      <xdr:row>81</xdr:row>
      <xdr:rowOff>104775</xdr:rowOff>
    </xdr:to>
    <xdr:sp macro="" textlink="">
      <xdr:nvSpPr>
        <xdr:cNvPr id="51" name="Text Box 3">
          <a:extLst>
            <a:ext uri="{FF2B5EF4-FFF2-40B4-BE49-F238E27FC236}">
              <a16:creationId xmlns:a16="http://schemas.microsoft.com/office/drawing/2014/main" id="{9AF66D71-C619-4BA9-9B10-8627FDBD8192}"/>
            </a:ext>
          </a:extLst>
        </xdr:cNvPr>
        <xdr:cNvSpPr txBox="1">
          <a:spLocks noChangeArrowheads="1"/>
        </xdr:cNvSpPr>
      </xdr:nvSpPr>
      <xdr:spPr bwMode="auto">
        <a:xfrm>
          <a:off x="16516350" y="14449425"/>
          <a:ext cx="10477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70</xdr:row>
      <xdr:rowOff>0</xdr:rowOff>
    </xdr:from>
    <xdr:to>
      <xdr:col>44</xdr:col>
      <xdr:colOff>600075</xdr:colOff>
      <xdr:row>75</xdr:row>
      <xdr:rowOff>95250</xdr:rowOff>
    </xdr:to>
    <xdr:sp macro="" textlink="">
      <xdr:nvSpPr>
        <xdr:cNvPr id="52" name="Text Box 1">
          <a:extLst>
            <a:ext uri="{FF2B5EF4-FFF2-40B4-BE49-F238E27FC236}">
              <a16:creationId xmlns:a16="http://schemas.microsoft.com/office/drawing/2014/main" id="{3447919C-4461-411C-8883-19A1B1D4D646}"/>
            </a:ext>
          </a:extLst>
        </xdr:cNvPr>
        <xdr:cNvSpPr txBox="1">
          <a:spLocks noChangeArrowheads="1"/>
        </xdr:cNvSpPr>
      </xdr:nvSpPr>
      <xdr:spPr bwMode="auto">
        <a:xfrm>
          <a:off x="17116425" y="1338262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70</xdr:row>
      <xdr:rowOff>0</xdr:rowOff>
    </xdr:from>
    <xdr:to>
      <xdr:col>44</xdr:col>
      <xdr:colOff>600075</xdr:colOff>
      <xdr:row>75</xdr:row>
      <xdr:rowOff>95250</xdr:rowOff>
    </xdr:to>
    <xdr:sp macro="" textlink="">
      <xdr:nvSpPr>
        <xdr:cNvPr id="53" name="Text Box 3">
          <a:extLst>
            <a:ext uri="{FF2B5EF4-FFF2-40B4-BE49-F238E27FC236}">
              <a16:creationId xmlns:a16="http://schemas.microsoft.com/office/drawing/2014/main" id="{0E200C61-C959-4D41-B1C8-E925CA8759A0}"/>
            </a:ext>
          </a:extLst>
        </xdr:cNvPr>
        <xdr:cNvSpPr txBox="1">
          <a:spLocks noChangeArrowheads="1"/>
        </xdr:cNvSpPr>
      </xdr:nvSpPr>
      <xdr:spPr bwMode="auto">
        <a:xfrm>
          <a:off x="17116425" y="1338262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70</xdr:row>
      <xdr:rowOff>0</xdr:rowOff>
    </xdr:from>
    <xdr:to>
      <xdr:col>44</xdr:col>
      <xdr:colOff>600075</xdr:colOff>
      <xdr:row>75</xdr:row>
      <xdr:rowOff>95250</xdr:rowOff>
    </xdr:to>
    <xdr:sp macro="" textlink="">
      <xdr:nvSpPr>
        <xdr:cNvPr id="54" name="Text Box 1">
          <a:extLst>
            <a:ext uri="{FF2B5EF4-FFF2-40B4-BE49-F238E27FC236}">
              <a16:creationId xmlns:a16="http://schemas.microsoft.com/office/drawing/2014/main" id="{1E40ECAF-24CE-428B-85CB-4423492DA485}"/>
            </a:ext>
          </a:extLst>
        </xdr:cNvPr>
        <xdr:cNvSpPr txBox="1">
          <a:spLocks noChangeArrowheads="1"/>
        </xdr:cNvSpPr>
      </xdr:nvSpPr>
      <xdr:spPr bwMode="auto">
        <a:xfrm>
          <a:off x="17116425" y="1338262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70</xdr:row>
      <xdr:rowOff>0</xdr:rowOff>
    </xdr:from>
    <xdr:to>
      <xdr:col>44</xdr:col>
      <xdr:colOff>600075</xdr:colOff>
      <xdr:row>75</xdr:row>
      <xdr:rowOff>95250</xdr:rowOff>
    </xdr:to>
    <xdr:sp macro="" textlink="">
      <xdr:nvSpPr>
        <xdr:cNvPr id="55" name="Text Box 3">
          <a:extLst>
            <a:ext uri="{FF2B5EF4-FFF2-40B4-BE49-F238E27FC236}">
              <a16:creationId xmlns:a16="http://schemas.microsoft.com/office/drawing/2014/main" id="{6F5D4F18-1390-475E-AAC4-888BE65920AE}"/>
            </a:ext>
          </a:extLst>
        </xdr:cNvPr>
        <xdr:cNvSpPr txBox="1">
          <a:spLocks noChangeArrowheads="1"/>
        </xdr:cNvSpPr>
      </xdr:nvSpPr>
      <xdr:spPr bwMode="auto">
        <a:xfrm>
          <a:off x="17116425" y="1338262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70</xdr:row>
      <xdr:rowOff>0</xdr:rowOff>
    </xdr:from>
    <xdr:to>
      <xdr:col>44</xdr:col>
      <xdr:colOff>600075</xdr:colOff>
      <xdr:row>70</xdr:row>
      <xdr:rowOff>104775</xdr:rowOff>
    </xdr:to>
    <xdr:sp macro="" textlink="">
      <xdr:nvSpPr>
        <xdr:cNvPr id="56" name="Text Box 1">
          <a:extLst>
            <a:ext uri="{FF2B5EF4-FFF2-40B4-BE49-F238E27FC236}">
              <a16:creationId xmlns:a16="http://schemas.microsoft.com/office/drawing/2014/main" id="{670A9A09-AD0F-4B96-AC2D-AE8A4970DB6C}"/>
            </a:ext>
          </a:extLst>
        </xdr:cNvPr>
        <xdr:cNvSpPr txBox="1">
          <a:spLocks noChangeArrowheads="1"/>
        </xdr:cNvSpPr>
      </xdr:nvSpPr>
      <xdr:spPr bwMode="auto">
        <a:xfrm>
          <a:off x="17116425" y="133826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70</xdr:row>
      <xdr:rowOff>0</xdr:rowOff>
    </xdr:from>
    <xdr:to>
      <xdr:col>44</xdr:col>
      <xdr:colOff>600075</xdr:colOff>
      <xdr:row>70</xdr:row>
      <xdr:rowOff>104775</xdr:rowOff>
    </xdr:to>
    <xdr:sp macro="" textlink="">
      <xdr:nvSpPr>
        <xdr:cNvPr id="57" name="Text Box 3">
          <a:extLst>
            <a:ext uri="{FF2B5EF4-FFF2-40B4-BE49-F238E27FC236}">
              <a16:creationId xmlns:a16="http://schemas.microsoft.com/office/drawing/2014/main" id="{EA230287-4B45-4DFA-899C-D6F9C1172721}"/>
            </a:ext>
          </a:extLst>
        </xdr:cNvPr>
        <xdr:cNvSpPr txBox="1">
          <a:spLocks noChangeArrowheads="1"/>
        </xdr:cNvSpPr>
      </xdr:nvSpPr>
      <xdr:spPr bwMode="auto">
        <a:xfrm>
          <a:off x="17116425" y="133826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70</xdr:row>
      <xdr:rowOff>0</xdr:rowOff>
    </xdr:from>
    <xdr:to>
      <xdr:col>44</xdr:col>
      <xdr:colOff>600075</xdr:colOff>
      <xdr:row>70</xdr:row>
      <xdr:rowOff>104775</xdr:rowOff>
    </xdr:to>
    <xdr:sp macro="" textlink="">
      <xdr:nvSpPr>
        <xdr:cNvPr id="58" name="Text Box 1">
          <a:extLst>
            <a:ext uri="{FF2B5EF4-FFF2-40B4-BE49-F238E27FC236}">
              <a16:creationId xmlns:a16="http://schemas.microsoft.com/office/drawing/2014/main" id="{B5539FDB-FBCA-4319-A9E5-E0A95046DD7F}"/>
            </a:ext>
          </a:extLst>
        </xdr:cNvPr>
        <xdr:cNvSpPr txBox="1">
          <a:spLocks noChangeArrowheads="1"/>
        </xdr:cNvSpPr>
      </xdr:nvSpPr>
      <xdr:spPr bwMode="auto">
        <a:xfrm>
          <a:off x="17116425" y="133826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70</xdr:row>
      <xdr:rowOff>0</xdr:rowOff>
    </xdr:from>
    <xdr:to>
      <xdr:col>44</xdr:col>
      <xdr:colOff>600075</xdr:colOff>
      <xdr:row>70</xdr:row>
      <xdr:rowOff>104775</xdr:rowOff>
    </xdr:to>
    <xdr:sp macro="" textlink="">
      <xdr:nvSpPr>
        <xdr:cNvPr id="59" name="Text Box 3">
          <a:extLst>
            <a:ext uri="{FF2B5EF4-FFF2-40B4-BE49-F238E27FC236}">
              <a16:creationId xmlns:a16="http://schemas.microsoft.com/office/drawing/2014/main" id="{DB824961-F70C-4993-80F7-8763235A0BF7}"/>
            </a:ext>
          </a:extLst>
        </xdr:cNvPr>
        <xdr:cNvSpPr txBox="1">
          <a:spLocks noChangeArrowheads="1"/>
        </xdr:cNvSpPr>
      </xdr:nvSpPr>
      <xdr:spPr bwMode="auto">
        <a:xfrm>
          <a:off x="17116425" y="133826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68</xdr:row>
      <xdr:rowOff>0</xdr:rowOff>
    </xdr:from>
    <xdr:to>
      <xdr:col>44</xdr:col>
      <xdr:colOff>600075</xdr:colOff>
      <xdr:row>73</xdr:row>
      <xdr:rowOff>95250</xdr:rowOff>
    </xdr:to>
    <xdr:sp macro="" textlink="">
      <xdr:nvSpPr>
        <xdr:cNvPr id="60" name="Text Box 1">
          <a:extLst>
            <a:ext uri="{FF2B5EF4-FFF2-40B4-BE49-F238E27FC236}">
              <a16:creationId xmlns:a16="http://schemas.microsoft.com/office/drawing/2014/main" id="{C3298FDE-F301-4EAD-875A-0C5D82F58551}"/>
            </a:ext>
          </a:extLst>
        </xdr:cNvPr>
        <xdr:cNvSpPr txBox="1">
          <a:spLocks noChangeArrowheads="1"/>
        </xdr:cNvSpPr>
      </xdr:nvSpPr>
      <xdr:spPr bwMode="auto">
        <a:xfrm>
          <a:off x="17116425" y="1298257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68</xdr:row>
      <xdr:rowOff>0</xdr:rowOff>
    </xdr:from>
    <xdr:to>
      <xdr:col>44</xdr:col>
      <xdr:colOff>600075</xdr:colOff>
      <xdr:row>73</xdr:row>
      <xdr:rowOff>95250</xdr:rowOff>
    </xdr:to>
    <xdr:sp macro="" textlink="">
      <xdr:nvSpPr>
        <xdr:cNvPr id="61" name="Text Box 3">
          <a:extLst>
            <a:ext uri="{FF2B5EF4-FFF2-40B4-BE49-F238E27FC236}">
              <a16:creationId xmlns:a16="http://schemas.microsoft.com/office/drawing/2014/main" id="{892C6952-9AF5-4450-A742-249A93A8FB6D}"/>
            </a:ext>
          </a:extLst>
        </xdr:cNvPr>
        <xdr:cNvSpPr txBox="1">
          <a:spLocks noChangeArrowheads="1"/>
        </xdr:cNvSpPr>
      </xdr:nvSpPr>
      <xdr:spPr bwMode="auto">
        <a:xfrm>
          <a:off x="17116425" y="1298257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695325</xdr:colOff>
      <xdr:row>70</xdr:row>
      <xdr:rowOff>57150</xdr:rowOff>
    </xdr:from>
    <xdr:to>
      <xdr:col>44</xdr:col>
      <xdr:colOff>800100</xdr:colOff>
      <xdr:row>75</xdr:row>
      <xdr:rowOff>142875</xdr:rowOff>
    </xdr:to>
    <xdr:sp macro="" textlink="">
      <xdr:nvSpPr>
        <xdr:cNvPr id="62" name="Text Box 1">
          <a:extLst>
            <a:ext uri="{FF2B5EF4-FFF2-40B4-BE49-F238E27FC236}">
              <a16:creationId xmlns:a16="http://schemas.microsoft.com/office/drawing/2014/main" id="{7C503972-1EB8-482F-B02C-F0B12E063660}"/>
            </a:ext>
          </a:extLst>
        </xdr:cNvPr>
        <xdr:cNvSpPr txBox="1">
          <a:spLocks noChangeArrowheads="1"/>
        </xdr:cNvSpPr>
      </xdr:nvSpPr>
      <xdr:spPr bwMode="auto">
        <a:xfrm>
          <a:off x="17316450" y="13439775"/>
          <a:ext cx="1047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62</xdr:row>
      <xdr:rowOff>0</xdr:rowOff>
    </xdr:from>
    <xdr:to>
      <xdr:col>44</xdr:col>
      <xdr:colOff>600075</xdr:colOff>
      <xdr:row>66</xdr:row>
      <xdr:rowOff>114300</xdr:rowOff>
    </xdr:to>
    <xdr:sp macro="" textlink="">
      <xdr:nvSpPr>
        <xdr:cNvPr id="63" name="Text Box 1">
          <a:extLst>
            <a:ext uri="{FF2B5EF4-FFF2-40B4-BE49-F238E27FC236}">
              <a16:creationId xmlns:a16="http://schemas.microsoft.com/office/drawing/2014/main" id="{DF3A90B8-1452-4D16-8544-546AB645BE0F}"/>
            </a:ext>
          </a:extLst>
        </xdr:cNvPr>
        <xdr:cNvSpPr txBox="1">
          <a:spLocks noChangeArrowheads="1"/>
        </xdr:cNvSpPr>
      </xdr:nvSpPr>
      <xdr:spPr bwMode="auto">
        <a:xfrm>
          <a:off x="17116425" y="117824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62</xdr:row>
      <xdr:rowOff>0</xdr:rowOff>
    </xdr:from>
    <xdr:to>
      <xdr:col>44</xdr:col>
      <xdr:colOff>600075</xdr:colOff>
      <xdr:row>66</xdr:row>
      <xdr:rowOff>114300</xdr:rowOff>
    </xdr:to>
    <xdr:sp macro="" textlink="">
      <xdr:nvSpPr>
        <xdr:cNvPr id="64" name="Text Box 3">
          <a:extLst>
            <a:ext uri="{FF2B5EF4-FFF2-40B4-BE49-F238E27FC236}">
              <a16:creationId xmlns:a16="http://schemas.microsoft.com/office/drawing/2014/main" id="{45BAD30F-FF8D-47F1-B14F-8B6F9256CF0A}"/>
            </a:ext>
          </a:extLst>
        </xdr:cNvPr>
        <xdr:cNvSpPr txBox="1">
          <a:spLocks noChangeArrowheads="1"/>
        </xdr:cNvSpPr>
      </xdr:nvSpPr>
      <xdr:spPr bwMode="auto">
        <a:xfrm>
          <a:off x="17116425" y="117824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62</xdr:row>
      <xdr:rowOff>0</xdr:rowOff>
    </xdr:from>
    <xdr:to>
      <xdr:col>44</xdr:col>
      <xdr:colOff>600075</xdr:colOff>
      <xdr:row>66</xdr:row>
      <xdr:rowOff>114300</xdr:rowOff>
    </xdr:to>
    <xdr:sp macro="" textlink="">
      <xdr:nvSpPr>
        <xdr:cNvPr id="65" name="Text Box 1">
          <a:extLst>
            <a:ext uri="{FF2B5EF4-FFF2-40B4-BE49-F238E27FC236}">
              <a16:creationId xmlns:a16="http://schemas.microsoft.com/office/drawing/2014/main" id="{FE989D73-A31A-4CFA-B9DB-3DF5D8258217}"/>
            </a:ext>
          </a:extLst>
        </xdr:cNvPr>
        <xdr:cNvSpPr txBox="1">
          <a:spLocks noChangeArrowheads="1"/>
        </xdr:cNvSpPr>
      </xdr:nvSpPr>
      <xdr:spPr bwMode="auto">
        <a:xfrm>
          <a:off x="17116425" y="117824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62</xdr:row>
      <xdr:rowOff>0</xdr:rowOff>
    </xdr:from>
    <xdr:to>
      <xdr:col>44</xdr:col>
      <xdr:colOff>600075</xdr:colOff>
      <xdr:row>66</xdr:row>
      <xdr:rowOff>114300</xdr:rowOff>
    </xdr:to>
    <xdr:sp macro="" textlink="">
      <xdr:nvSpPr>
        <xdr:cNvPr id="66" name="Text Box 3">
          <a:extLst>
            <a:ext uri="{FF2B5EF4-FFF2-40B4-BE49-F238E27FC236}">
              <a16:creationId xmlns:a16="http://schemas.microsoft.com/office/drawing/2014/main" id="{93E65B8B-7B51-437A-BBBF-2B07D1F31642}"/>
            </a:ext>
          </a:extLst>
        </xdr:cNvPr>
        <xdr:cNvSpPr txBox="1">
          <a:spLocks noChangeArrowheads="1"/>
        </xdr:cNvSpPr>
      </xdr:nvSpPr>
      <xdr:spPr bwMode="auto">
        <a:xfrm>
          <a:off x="17116425" y="117824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62</xdr:row>
      <xdr:rowOff>0</xdr:rowOff>
    </xdr:from>
    <xdr:to>
      <xdr:col>44</xdr:col>
      <xdr:colOff>600075</xdr:colOff>
      <xdr:row>67</xdr:row>
      <xdr:rowOff>95250</xdr:rowOff>
    </xdr:to>
    <xdr:sp macro="" textlink="">
      <xdr:nvSpPr>
        <xdr:cNvPr id="67" name="Text Box 1">
          <a:extLst>
            <a:ext uri="{FF2B5EF4-FFF2-40B4-BE49-F238E27FC236}">
              <a16:creationId xmlns:a16="http://schemas.microsoft.com/office/drawing/2014/main" id="{D4F40307-E7A3-48B5-A058-7843C5771207}"/>
            </a:ext>
          </a:extLst>
        </xdr:cNvPr>
        <xdr:cNvSpPr txBox="1">
          <a:spLocks noChangeArrowheads="1"/>
        </xdr:cNvSpPr>
      </xdr:nvSpPr>
      <xdr:spPr bwMode="auto">
        <a:xfrm>
          <a:off x="17116425" y="1178242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476250</xdr:colOff>
      <xdr:row>62</xdr:row>
      <xdr:rowOff>171450</xdr:rowOff>
    </xdr:from>
    <xdr:to>
      <xdr:col>44</xdr:col>
      <xdr:colOff>581025</xdr:colOff>
      <xdr:row>68</xdr:row>
      <xdr:rowOff>66675</xdr:rowOff>
    </xdr:to>
    <xdr:sp macro="" textlink="">
      <xdr:nvSpPr>
        <xdr:cNvPr id="68" name="Text Box 3">
          <a:extLst>
            <a:ext uri="{FF2B5EF4-FFF2-40B4-BE49-F238E27FC236}">
              <a16:creationId xmlns:a16="http://schemas.microsoft.com/office/drawing/2014/main" id="{AA654E07-E52A-4C0A-B96A-EDC8A5D59084}"/>
            </a:ext>
          </a:extLst>
        </xdr:cNvPr>
        <xdr:cNvSpPr txBox="1">
          <a:spLocks noChangeArrowheads="1"/>
        </xdr:cNvSpPr>
      </xdr:nvSpPr>
      <xdr:spPr bwMode="auto">
        <a:xfrm>
          <a:off x="17097375" y="1195387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676275</xdr:colOff>
      <xdr:row>61</xdr:row>
      <xdr:rowOff>161925</xdr:rowOff>
    </xdr:from>
    <xdr:to>
      <xdr:col>44</xdr:col>
      <xdr:colOff>781050</xdr:colOff>
      <xdr:row>67</xdr:row>
      <xdr:rowOff>57150</xdr:rowOff>
    </xdr:to>
    <xdr:sp macro="" textlink="">
      <xdr:nvSpPr>
        <xdr:cNvPr id="69" name="Text Box 1">
          <a:extLst>
            <a:ext uri="{FF2B5EF4-FFF2-40B4-BE49-F238E27FC236}">
              <a16:creationId xmlns:a16="http://schemas.microsoft.com/office/drawing/2014/main" id="{32BD2B56-BDAA-4F6F-B7EF-CABC4C3A52BD}"/>
            </a:ext>
          </a:extLst>
        </xdr:cNvPr>
        <xdr:cNvSpPr txBox="1">
          <a:spLocks noChangeArrowheads="1"/>
        </xdr:cNvSpPr>
      </xdr:nvSpPr>
      <xdr:spPr bwMode="auto">
        <a:xfrm>
          <a:off x="17297400" y="1174432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1123950</xdr:colOff>
      <xdr:row>62</xdr:row>
      <xdr:rowOff>0</xdr:rowOff>
    </xdr:from>
    <xdr:to>
      <xdr:col>44</xdr:col>
      <xdr:colOff>1228725</xdr:colOff>
      <xdr:row>67</xdr:row>
      <xdr:rowOff>95250</xdr:rowOff>
    </xdr:to>
    <xdr:sp macro="" textlink="">
      <xdr:nvSpPr>
        <xdr:cNvPr id="70" name="Text Box 3">
          <a:extLst>
            <a:ext uri="{FF2B5EF4-FFF2-40B4-BE49-F238E27FC236}">
              <a16:creationId xmlns:a16="http://schemas.microsoft.com/office/drawing/2014/main" id="{313D71B1-D82C-4AAA-B862-4C36F1C3D534}"/>
            </a:ext>
          </a:extLst>
        </xdr:cNvPr>
        <xdr:cNvSpPr txBox="1">
          <a:spLocks noChangeArrowheads="1"/>
        </xdr:cNvSpPr>
      </xdr:nvSpPr>
      <xdr:spPr bwMode="auto">
        <a:xfrm>
          <a:off x="17745075" y="1178242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78</xdr:row>
      <xdr:rowOff>0</xdr:rowOff>
    </xdr:from>
    <xdr:to>
      <xdr:col>44</xdr:col>
      <xdr:colOff>600075</xdr:colOff>
      <xdr:row>83</xdr:row>
      <xdr:rowOff>76200</xdr:rowOff>
    </xdr:to>
    <xdr:sp macro="" textlink="">
      <xdr:nvSpPr>
        <xdr:cNvPr id="71" name="Text Box 1">
          <a:extLst>
            <a:ext uri="{FF2B5EF4-FFF2-40B4-BE49-F238E27FC236}">
              <a16:creationId xmlns:a16="http://schemas.microsoft.com/office/drawing/2014/main" id="{BAA2B10B-AC30-433A-9CD0-A58AE4FB29E6}"/>
            </a:ext>
          </a:extLst>
        </xdr:cNvPr>
        <xdr:cNvSpPr txBox="1">
          <a:spLocks noChangeArrowheads="1"/>
        </xdr:cNvSpPr>
      </xdr:nvSpPr>
      <xdr:spPr bwMode="auto">
        <a:xfrm>
          <a:off x="17116425" y="15059025"/>
          <a:ext cx="1047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78</xdr:row>
      <xdr:rowOff>0</xdr:rowOff>
    </xdr:from>
    <xdr:to>
      <xdr:col>44</xdr:col>
      <xdr:colOff>600075</xdr:colOff>
      <xdr:row>83</xdr:row>
      <xdr:rowOff>76200</xdr:rowOff>
    </xdr:to>
    <xdr:sp macro="" textlink="">
      <xdr:nvSpPr>
        <xdr:cNvPr id="72" name="Text Box 3">
          <a:extLst>
            <a:ext uri="{FF2B5EF4-FFF2-40B4-BE49-F238E27FC236}">
              <a16:creationId xmlns:a16="http://schemas.microsoft.com/office/drawing/2014/main" id="{421E5EC1-A3D6-4B27-B8E3-BB54E0CD9161}"/>
            </a:ext>
          </a:extLst>
        </xdr:cNvPr>
        <xdr:cNvSpPr txBox="1">
          <a:spLocks noChangeArrowheads="1"/>
        </xdr:cNvSpPr>
      </xdr:nvSpPr>
      <xdr:spPr bwMode="auto">
        <a:xfrm>
          <a:off x="17116425" y="15059025"/>
          <a:ext cx="1047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904875</xdr:colOff>
      <xdr:row>78</xdr:row>
      <xdr:rowOff>0</xdr:rowOff>
    </xdr:from>
    <xdr:to>
      <xdr:col>44</xdr:col>
      <xdr:colOff>1009650</xdr:colOff>
      <xdr:row>83</xdr:row>
      <xdr:rowOff>76200</xdr:rowOff>
    </xdr:to>
    <xdr:sp macro="" textlink="">
      <xdr:nvSpPr>
        <xdr:cNvPr id="73" name="Text Box 1">
          <a:extLst>
            <a:ext uri="{FF2B5EF4-FFF2-40B4-BE49-F238E27FC236}">
              <a16:creationId xmlns:a16="http://schemas.microsoft.com/office/drawing/2014/main" id="{B00944F6-8C08-4FC1-9972-E32F70F9A8B3}"/>
            </a:ext>
          </a:extLst>
        </xdr:cNvPr>
        <xdr:cNvSpPr txBox="1">
          <a:spLocks noChangeArrowheads="1"/>
        </xdr:cNvSpPr>
      </xdr:nvSpPr>
      <xdr:spPr bwMode="auto">
        <a:xfrm>
          <a:off x="17526000" y="15059025"/>
          <a:ext cx="1047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78</xdr:row>
      <xdr:rowOff>0</xdr:rowOff>
    </xdr:from>
    <xdr:to>
      <xdr:col>44</xdr:col>
      <xdr:colOff>600075</xdr:colOff>
      <xdr:row>82</xdr:row>
      <xdr:rowOff>114300</xdr:rowOff>
    </xdr:to>
    <xdr:sp macro="" textlink="">
      <xdr:nvSpPr>
        <xdr:cNvPr id="74" name="Text Box 1">
          <a:extLst>
            <a:ext uri="{FF2B5EF4-FFF2-40B4-BE49-F238E27FC236}">
              <a16:creationId xmlns:a16="http://schemas.microsoft.com/office/drawing/2014/main" id="{24DF02E5-236C-4000-A484-B1D02859C296}"/>
            </a:ext>
          </a:extLst>
        </xdr:cNvPr>
        <xdr:cNvSpPr txBox="1">
          <a:spLocks noChangeArrowheads="1"/>
        </xdr:cNvSpPr>
      </xdr:nvSpPr>
      <xdr:spPr bwMode="auto">
        <a:xfrm>
          <a:off x="17116425" y="150590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78</xdr:row>
      <xdr:rowOff>0</xdr:rowOff>
    </xdr:from>
    <xdr:to>
      <xdr:col>44</xdr:col>
      <xdr:colOff>600075</xdr:colOff>
      <xdr:row>82</xdr:row>
      <xdr:rowOff>114300</xdr:rowOff>
    </xdr:to>
    <xdr:sp macro="" textlink="">
      <xdr:nvSpPr>
        <xdr:cNvPr id="75" name="Text Box 3">
          <a:extLst>
            <a:ext uri="{FF2B5EF4-FFF2-40B4-BE49-F238E27FC236}">
              <a16:creationId xmlns:a16="http://schemas.microsoft.com/office/drawing/2014/main" id="{DA108219-D477-4B93-B3FB-55F5D2DB2B12}"/>
            </a:ext>
          </a:extLst>
        </xdr:cNvPr>
        <xdr:cNvSpPr txBox="1">
          <a:spLocks noChangeArrowheads="1"/>
        </xdr:cNvSpPr>
      </xdr:nvSpPr>
      <xdr:spPr bwMode="auto">
        <a:xfrm>
          <a:off x="17116425" y="150590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78</xdr:row>
      <xdr:rowOff>0</xdr:rowOff>
    </xdr:from>
    <xdr:to>
      <xdr:col>44</xdr:col>
      <xdr:colOff>600075</xdr:colOff>
      <xdr:row>82</xdr:row>
      <xdr:rowOff>114300</xdr:rowOff>
    </xdr:to>
    <xdr:sp macro="" textlink="">
      <xdr:nvSpPr>
        <xdr:cNvPr id="76" name="Text Box 1">
          <a:extLst>
            <a:ext uri="{FF2B5EF4-FFF2-40B4-BE49-F238E27FC236}">
              <a16:creationId xmlns:a16="http://schemas.microsoft.com/office/drawing/2014/main" id="{9FCB520B-7591-4F84-9B7D-2316EEA61A43}"/>
            </a:ext>
          </a:extLst>
        </xdr:cNvPr>
        <xdr:cNvSpPr txBox="1">
          <a:spLocks noChangeArrowheads="1"/>
        </xdr:cNvSpPr>
      </xdr:nvSpPr>
      <xdr:spPr bwMode="auto">
        <a:xfrm>
          <a:off x="17116425" y="150590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45</xdr:col>
      <xdr:colOff>0</xdr:colOff>
      <xdr:row>78</xdr:row>
      <xdr:rowOff>0</xdr:rowOff>
    </xdr:from>
    <xdr:to>
      <xdr:col>45</xdr:col>
      <xdr:colOff>104775</xdr:colOff>
      <xdr:row>82</xdr:row>
      <xdr:rowOff>114300</xdr:rowOff>
    </xdr:to>
    <xdr:sp macro="" textlink="">
      <xdr:nvSpPr>
        <xdr:cNvPr id="77" name="Text Box 3">
          <a:extLst>
            <a:ext uri="{FF2B5EF4-FFF2-40B4-BE49-F238E27FC236}">
              <a16:creationId xmlns:a16="http://schemas.microsoft.com/office/drawing/2014/main" id="{0ADD99A3-9AEB-4FF8-B5BB-2370A2D948D2}"/>
            </a:ext>
          </a:extLst>
        </xdr:cNvPr>
        <xdr:cNvSpPr txBox="1">
          <a:spLocks noChangeArrowheads="1"/>
        </xdr:cNvSpPr>
      </xdr:nvSpPr>
      <xdr:spPr bwMode="auto">
        <a:xfrm>
          <a:off x="18764250" y="150590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68</xdr:row>
      <xdr:rowOff>0</xdr:rowOff>
    </xdr:from>
    <xdr:to>
      <xdr:col>44</xdr:col>
      <xdr:colOff>600075</xdr:colOff>
      <xdr:row>73</xdr:row>
      <xdr:rowOff>95250</xdr:rowOff>
    </xdr:to>
    <xdr:sp macro="" textlink="">
      <xdr:nvSpPr>
        <xdr:cNvPr id="78" name="Text Box 1">
          <a:extLst>
            <a:ext uri="{FF2B5EF4-FFF2-40B4-BE49-F238E27FC236}">
              <a16:creationId xmlns:a16="http://schemas.microsoft.com/office/drawing/2014/main" id="{59ECE56E-D13B-48B9-B035-EDC0456F9AF3}"/>
            </a:ext>
          </a:extLst>
        </xdr:cNvPr>
        <xdr:cNvSpPr txBox="1">
          <a:spLocks noChangeArrowheads="1"/>
        </xdr:cNvSpPr>
      </xdr:nvSpPr>
      <xdr:spPr bwMode="auto">
        <a:xfrm>
          <a:off x="17116425" y="1298257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68</xdr:row>
      <xdr:rowOff>0</xdr:rowOff>
    </xdr:from>
    <xdr:to>
      <xdr:col>44</xdr:col>
      <xdr:colOff>600075</xdr:colOff>
      <xdr:row>73</xdr:row>
      <xdr:rowOff>95250</xdr:rowOff>
    </xdr:to>
    <xdr:sp macro="" textlink="">
      <xdr:nvSpPr>
        <xdr:cNvPr id="79" name="Text Box 3">
          <a:extLst>
            <a:ext uri="{FF2B5EF4-FFF2-40B4-BE49-F238E27FC236}">
              <a16:creationId xmlns:a16="http://schemas.microsoft.com/office/drawing/2014/main" id="{7359A0D7-7B2C-4A8B-956D-610D0206799C}"/>
            </a:ext>
          </a:extLst>
        </xdr:cNvPr>
        <xdr:cNvSpPr txBox="1">
          <a:spLocks noChangeArrowheads="1"/>
        </xdr:cNvSpPr>
      </xdr:nvSpPr>
      <xdr:spPr bwMode="auto">
        <a:xfrm>
          <a:off x="17116425" y="1298257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45</xdr:col>
      <xdr:colOff>428625</xdr:colOff>
      <xdr:row>68</xdr:row>
      <xdr:rowOff>95250</xdr:rowOff>
    </xdr:from>
    <xdr:to>
      <xdr:col>45</xdr:col>
      <xdr:colOff>533400</xdr:colOff>
      <xdr:row>73</xdr:row>
      <xdr:rowOff>190500</xdr:rowOff>
    </xdr:to>
    <xdr:sp macro="" textlink="">
      <xdr:nvSpPr>
        <xdr:cNvPr id="80" name="Text Box 1">
          <a:extLst>
            <a:ext uri="{FF2B5EF4-FFF2-40B4-BE49-F238E27FC236}">
              <a16:creationId xmlns:a16="http://schemas.microsoft.com/office/drawing/2014/main" id="{8967DDC1-17C6-4216-A1ED-1F47A8BBA5BF}"/>
            </a:ext>
          </a:extLst>
        </xdr:cNvPr>
        <xdr:cNvSpPr txBox="1">
          <a:spLocks noChangeArrowheads="1"/>
        </xdr:cNvSpPr>
      </xdr:nvSpPr>
      <xdr:spPr bwMode="auto">
        <a:xfrm>
          <a:off x="19192875" y="1307782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1028700</xdr:colOff>
      <xdr:row>68</xdr:row>
      <xdr:rowOff>0</xdr:rowOff>
    </xdr:from>
    <xdr:to>
      <xdr:col>44</xdr:col>
      <xdr:colOff>1133475</xdr:colOff>
      <xdr:row>73</xdr:row>
      <xdr:rowOff>95250</xdr:rowOff>
    </xdr:to>
    <xdr:sp macro="" textlink="">
      <xdr:nvSpPr>
        <xdr:cNvPr id="81" name="Text Box 3">
          <a:extLst>
            <a:ext uri="{FF2B5EF4-FFF2-40B4-BE49-F238E27FC236}">
              <a16:creationId xmlns:a16="http://schemas.microsoft.com/office/drawing/2014/main" id="{50E194DE-29DB-4EA9-AB9B-4B95031460CA}"/>
            </a:ext>
          </a:extLst>
        </xdr:cNvPr>
        <xdr:cNvSpPr txBox="1">
          <a:spLocks noChangeArrowheads="1"/>
        </xdr:cNvSpPr>
      </xdr:nvSpPr>
      <xdr:spPr bwMode="auto">
        <a:xfrm>
          <a:off x="17649825" y="1298257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77</xdr:row>
      <xdr:rowOff>0</xdr:rowOff>
    </xdr:from>
    <xdr:to>
      <xdr:col>44</xdr:col>
      <xdr:colOff>600075</xdr:colOff>
      <xdr:row>82</xdr:row>
      <xdr:rowOff>9525</xdr:rowOff>
    </xdr:to>
    <xdr:sp macro="" textlink="">
      <xdr:nvSpPr>
        <xdr:cNvPr id="82" name="Text Box 1">
          <a:extLst>
            <a:ext uri="{FF2B5EF4-FFF2-40B4-BE49-F238E27FC236}">
              <a16:creationId xmlns:a16="http://schemas.microsoft.com/office/drawing/2014/main" id="{0B3034BF-BEF9-40B9-AEC7-36A2FFEF96D7}"/>
            </a:ext>
          </a:extLst>
        </xdr:cNvPr>
        <xdr:cNvSpPr txBox="1">
          <a:spLocks noChangeArrowheads="1"/>
        </xdr:cNvSpPr>
      </xdr:nvSpPr>
      <xdr:spPr bwMode="auto">
        <a:xfrm>
          <a:off x="17116425" y="14782800"/>
          <a:ext cx="1047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77</xdr:row>
      <xdr:rowOff>0</xdr:rowOff>
    </xdr:from>
    <xdr:to>
      <xdr:col>44</xdr:col>
      <xdr:colOff>600075</xdr:colOff>
      <xdr:row>82</xdr:row>
      <xdr:rowOff>9525</xdr:rowOff>
    </xdr:to>
    <xdr:sp macro="" textlink="">
      <xdr:nvSpPr>
        <xdr:cNvPr id="83" name="Text Box 3">
          <a:extLst>
            <a:ext uri="{FF2B5EF4-FFF2-40B4-BE49-F238E27FC236}">
              <a16:creationId xmlns:a16="http://schemas.microsoft.com/office/drawing/2014/main" id="{64A45D5B-D1F6-4670-8C91-D778A4C7910C}"/>
            </a:ext>
          </a:extLst>
        </xdr:cNvPr>
        <xdr:cNvSpPr txBox="1">
          <a:spLocks noChangeArrowheads="1"/>
        </xdr:cNvSpPr>
      </xdr:nvSpPr>
      <xdr:spPr bwMode="auto">
        <a:xfrm>
          <a:off x="17116425" y="14782800"/>
          <a:ext cx="1047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77</xdr:row>
      <xdr:rowOff>0</xdr:rowOff>
    </xdr:from>
    <xdr:to>
      <xdr:col>44</xdr:col>
      <xdr:colOff>600075</xdr:colOff>
      <xdr:row>82</xdr:row>
      <xdr:rowOff>9525</xdr:rowOff>
    </xdr:to>
    <xdr:sp macro="" textlink="">
      <xdr:nvSpPr>
        <xdr:cNvPr id="84" name="Text Box 1">
          <a:extLst>
            <a:ext uri="{FF2B5EF4-FFF2-40B4-BE49-F238E27FC236}">
              <a16:creationId xmlns:a16="http://schemas.microsoft.com/office/drawing/2014/main" id="{22FFB4EB-9A7B-42F8-B019-62610059BC73}"/>
            </a:ext>
          </a:extLst>
        </xdr:cNvPr>
        <xdr:cNvSpPr txBox="1">
          <a:spLocks noChangeArrowheads="1"/>
        </xdr:cNvSpPr>
      </xdr:nvSpPr>
      <xdr:spPr bwMode="auto">
        <a:xfrm>
          <a:off x="17116425" y="14782800"/>
          <a:ext cx="1047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77</xdr:row>
      <xdr:rowOff>0</xdr:rowOff>
    </xdr:from>
    <xdr:to>
      <xdr:col>44</xdr:col>
      <xdr:colOff>600075</xdr:colOff>
      <xdr:row>82</xdr:row>
      <xdr:rowOff>9525</xdr:rowOff>
    </xdr:to>
    <xdr:sp macro="" textlink="">
      <xdr:nvSpPr>
        <xdr:cNvPr id="85" name="Text Box 3">
          <a:extLst>
            <a:ext uri="{FF2B5EF4-FFF2-40B4-BE49-F238E27FC236}">
              <a16:creationId xmlns:a16="http://schemas.microsoft.com/office/drawing/2014/main" id="{323AFF72-820D-4D6F-9BC3-0E4D82B42219}"/>
            </a:ext>
          </a:extLst>
        </xdr:cNvPr>
        <xdr:cNvSpPr txBox="1">
          <a:spLocks noChangeArrowheads="1"/>
        </xdr:cNvSpPr>
      </xdr:nvSpPr>
      <xdr:spPr bwMode="auto">
        <a:xfrm>
          <a:off x="17116425" y="14782800"/>
          <a:ext cx="1047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77</xdr:row>
      <xdr:rowOff>0</xdr:rowOff>
    </xdr:from>
    <xdr:to>
      <xdr:col>44</xdr:col>
      <xdr:colOff>600075</xdr:colOff>
      <xdr:row>81</xdr:row>
      <xdr:rowOff>28575</xdr:rowOff>
    </xdr:to>
    <xdr:sp macro="" textlink="">
      <xdr:nvSpPr>
        <xdr:cNvPr id="86" name="Text Box 1">
          <a:extLst>
            <a:ext uri="{FF2B5EF4-FFF2-40B4-BE49-F238E27FC236}">
              <a16:creationId xmlns:a16="http://schemas.microsoft.com/office/drawing/2014/main" id="{325ED932-0A28-4E34-9FAF-601CC83260C1}"/>
            </a:ext>
          </a:extLst>
        </xdr:cNvPr>
        <xdr:cNvSpPr txBox="1">
          <a:spLocks noChangeArrowheads="1"/>
        </xdr:cNvSpPr>
      </xdr:nvSpPr>
      <xdr:spPr bwMode="auto">
        <a:xfrm>
          <a:off x="17116425" y="14782800"/>
          <a:ext cx="1047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77</xdr:row>
      <xdr:rowOff>0</xdr:rowOff>
    </xdr:from>
    <xdr:to>
      <xdr:col>44</xdr:col>
      <xdr:colOff>600075</xdr:colOff>
      <xdr:row>81</xdr:row>
      <xdr:rowOff>28575</xdr:rowOff>
    </xdr:to>
    <xdr:sp macro="" textlink="">
      <xdr:nvSpPr>
        <xdr:cNvPr id="87" name="Text Box 3">
          <a:extLst>
            <a:ext uri="{FF2B5EF4-FFF2-40B4-BE49-F238E27FC236}">
              <a16:creationId xmlns:a16="http://schemas.microsoft.com/office/drawing/2014/main" id="{D6C0481D-47BC-46E4-B5B7-537D60F0C1CB}"/>
            </a:ext>
          </a:extLst>
        </xdr:cNvPr>
        <xdr:cNvSpPr txBox="1">
          <a:spLocks noChangeArrowheads="1"/>
        </xdr:cNvSpPr>
      </xdr:nvSpPr>
      <xdr:spPr bwMode="auto">
        <a:xfrm>
          <a:off x="17116425" y="14782800"/>
          <a:ext cx="1047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77</xdr:row>
      <xdr:rowOff>0</xdr:rowOff>
    </xdr:from>
    <xdr:to>
      <xdr:col>44</xdr:col>
      <xdr:colOff>600075</xdr:colOff>
      <xdr:row>81</xdr:row>
      <xdr:rowOff>28575</xdr:rowOff>
    </xdr:to>
    <xdr:sp macro="" textlink="">
      <xdr:nvSpPr>
        <xdr:cNvPr id="88" name="Text Box 1">
          <a:extLst>
            <a:ext uri="{FF2B5EF4-FFF2-40B4-BE49-F238E27FC236}">
              <a16:creationId xmlns:a16="http://schemas.microsoft.com/office/drawing/2014/main" id="{C448B5FD-89ED-4484-9180-22B707BA41E8}"/>
            </a:ext>
          </a:extLst>
        </xdr:cNvPr>
        <xdr:cNvSpPr txBox="1">
          <a:spLocks noChangeArrowheads="1"/>
        </xdr:cNvSpPr>
      </xdr:nvSpPr>
      <xdr:spPr bwMode="auto">
        <a:xfrm>
          <a:off x="17116425" y="14782800"/>
          <a:ext cx="1047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43</xdr:col>
      <xdr:colOff>933450</xdr:colOff>
      <xdr:row>75</xdr:row>
      <xdr:rowOff>66675</xdr:rowOff>
    </xdr:from>
    <xdr:to>
      <xdr:col>44</xdr:col>
      <xdr:colOff>0</xdr:colOff>
      <xdr:row>79</xdr:row>
      <xdr:rowOff>95250</xdr:rowOff>
    </xdr:to>
    <xdr:sp macro="" textlink="">
      <xdr:nvSpPr>
        <xdr:cNvPr id="89" name="Text Box 3">
          <a:extLst>
            <a:ext uri="{FF2B5EF4-FFF2-40B4-BE49-F238E27FC236}">
              <a16:creationId xmlns:a16="http://schemas.microsoft.com/office/drawing/2014/main" id="{AADC25B8-F959-43CF-8B35-EAE29A87DA00}"/>
            </a:ext>
          </a:extLst>
        </xdr:cNvPr>
        <xdr:cNvSpPr txBox="1">
          <a:spLocks noChangeArrowheads="1"/>
        </xdr:cNvSpPr>
      </xdr:nvSpPr>
      <xdr:spPr bwMode="auto">
        <a:xfrm>
          <a:off x="16516350" y="14449425"/>
          <a:ext cx="1047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70</xdr:row>
      <xdr:rowOff>0</xdr:rowOff>
    </xdr:from>
    <xdr:to>
      <xdr:col>44</xdr:col>
      <xdr:colOff>600075</xdr:colOff>
      <xdr:row>75</xdr:row>
      <xdr:rowOff>95250</xdr:rowOff>
    </xdr:to>
    <xdr:sp macro="" textlink="">
      <xdr:nvSpPr>
        <xdr:cNvPr id="90" name="Text Box 1">
          <a:extLst>
            <a:ext uri="{FF2B5EF4-FFF2-40B4-BE49-F238E27FC236}">
              <a16:creationId xmlns:a16="http://schemas.microsoft.com/office/drawing/2014/main" id="{8192C0B6-DD29-4125-A5FC-2282C9B3C8E1}"/>
            </a:ext>
          </a:extLst>
        </xdr:cNvPr>
        <xdr:cNvSpPr txBox="1">
          <a:spLocks noChangeArrowheads="1"/>
        </xdr:cNvSpPr>
      </xdr:nvSpPr>
      <xdr:spPr bwMode="auto">
        <a:xfrm>
          <a:off x="17116425" y="1338262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70</xdr:row>
      <xdr:rowOff>0</xdr:rowOff>
    </xdr:from>
    <xdr:to>
      <xdr:col>44</xdr:col>
      <xdr:colOff>600075</xdr:colOff>
      <xdr:row>75</xdr:row>
      <xdr:rowOff>95250</xdr:rowOff>
    </xdr:to>
    <xdr:sp macro="" textlink="">
      <xdr:nvSpPr>
        <xdr:cNvPr id="91" name="Text Box 3">
          <a:extLst>
            <a:ext uri="{FF2B5EF4-FFF2-40B4-BE49-F238E27FC236}">
              <a16:creationId xmlns:a16="http://schemas.microsoft.com/office/drawing/2014/main" id="{22196953-800E-41B3-8103-70D33DE568CE}"/>
            </a:ext>
          </a:extLst>
        </xdr:cNvPr>
        <xdr:cNvSpPr txBox="1">
          <a:spLocks noChangeArrowheads="1"/>
        </xdr:cNvSpPr>
      </xdr:nvSpPr>
      <xdr:spPr bwMode="auto">
        <a:xfrm>
          <a:off x="17116425" y="1338262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70</xdr:row>
      <xdr:rowOff>0</xdr:rowOff>
    </xdr:from>
    <xdr:to>
      <xdr:col>44</xdr:col>
      <xdr:colOff>600075</xdr:colOff>
      <xdr:row>75</xdr:row>
      <xdr:rowOff>95250</xdr:rowOff>
    </xdr:to>
    <xdr:sp macro="" textlink="">
      <xdr:nvSpPr>
        <xdr:cNvPr id="92" name="Text Box 1">
          <a:extLst>
            <a:ext uri="{FF2B5EF4-FFF2-40B4-BE49-F238E27FC236}">
              <a16:creationId xmlns:a16="http://schemas.microsoft.com/office/drawing/2014/main" id="{1554068A-7B5B-48B9-A33C-C0DF6D6B1898}"/>
            </a:ext>
          </a:extLst>
        </xdr:cNvPr>
        <xdr:cNvSpPr txBox="1">
          <a:spLocks noChangeArrowheads="1"/>
        </xdr:cNvSpPr>
      </xdr:nvSpPr>
      <xdr:spPr bwMode="auto">
        <a:xfrm>
          <a:off x="17116425" y="1338262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70</xdr:row>
      <xdr:rowOff>0</xdr:rowOff>
    </xdr:from>
    <xdr:to>
      <xdr:col>44</xdr:col>
      <xdr:colOff>600075</xdr:colOff>
      <xdr:row>75</xdr:row>
      <xdr:rowOff>95250</xdr:rowOff>
    </xdr:to>
    <xdr:sp macro="" textlink="">
      <xdr:nvSpPr>
        <xdr:cNvPr id="93" name="Text Box 3">
          <a:extLst>
            <a:ext uri="{FF2B5EF4-FFF2-40B4-BE49-F238E27FC236}">
              <a16:creationId xmlns:a16="http://schemas.microsoft.com/office/drawing/2014/main" id="{4749AF5D-9E11-4B50-8FA3-884F4CDB9849}"/>
            </a:ext>
          </a:extLst>
        </xdr:cNvPr>
        <xdr:cNvSpPr txBox="1">
          <a:spLocks noChangeArrowheads="1"/>
        </xdr:cNvSpPr>
      </xdr:nvSpPr>
      <xdr:spPr bwMode="auto">
        <a:xfrm>
          <a:off x="17116425" y="1338262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70</xdr:row>
      <xdr:rowOff>0</xdr:rowOff>
    </xdr:from>
    <xdr:to>
      <xdr:col>44</xdr:col>
      <xdr:colOff>600075</xdr:colOff>
      <xdr:row>70</xdr:row>
      <xdr:rowOff>104775</xdr:rowOff>
    </xdr:to>
    <xdr:sp macro="" textlink="">
      <xdr:nvSpPr>
        <xdr:cNvPr id="94" name="Text Box 1">
          <a:extLst>
            <a:ext uri="{FF2B5EF4-FFF2-40B4-BE49-F238E27FC236}">
              <a16:creationId xmlns:a16="http://schemas.microsoft.com/office/drawing/2014/main" id="{2882293F-A262-49F3-AA81-B91ED35FA7A8}"/>
            </a:ext>
          </a:extLst>
        </xdr:cNvPr>
        <xdr:cNvSpPr txBox="1">
          <a:spLocks noChangeArrowheads="1"/>
        </xdr:cNvSpPr>
      </xdr:nvSpPr>
      <xdr:spPr bwMode="auto">
        <a:xfrm>
          <a:off x="17116425" y="133826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70</xdr:row>
      <xdr:rowOff>0</xdr:rowOff>
    </xdr:from>
    <xdr:to>
      <xdr:col>44</xdr:col>
      <xdr:colOff>600075</xdr:colOff>
      <xdr:row>70</xdr:row>
      <xdr:rowOff>104775</xdr:rowOff>
    </xdr:to>
    <xdr:sp macro="" textlink="">
      <xdr:nvSpPr>
        <xdr:cNvPr id="95" name="Text Box 3">
          <a:extLst>
            <a:ext uri="{FF2B5EF4-FFF2-40B4-BE49-F238E27FC236}">
              <a16:creationId xmlns:a16="http://schemas.microsoft.com/office/drawing/2014/main" id="{90773259-7A8F-4E2D-9E97-884BA6FDA127}"/>
            </a:ext>
          </a:extLst>
        </xdr:cNvPr>
        <xdr:cNvSpPr txBox="1">
          <a:spLocks noChangeArrowheads="1"/>
        </xdr:cNvSpPr>
      </xdr:nvSpPr>
      <xdr:spPr bwMode="auto">
        <a:xfrm>
          <a:off x="17116425" y="133826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70</xdr:row>
      <xdr:rowOff>0</xdr:rowOff>
    </xdr:from>
    <xdr:to>
      <xdr:col>44</xdr:col>
      <xdr:colOff>600075</xdr:colOff>
      <xdr:row>70</xdr:row>
      <xdr:rowOff>104775</xdr:rowOff>
    </xdr:to>
    <xdr:sp macro="" textlink="">
      <xdr:nvSpPr>
        <xdr:cNvPr id="96" name="Text Box 1">
          <a:extLst>
            <a:ext uri="{FF2B5EF4-FFF2-40B4-BE49-F238E27FC236}">
              <a16:creationId xmlns:a16="http://schemas.microsoft.com/office/drawing/2014/main" id="{D4A83A2B-433D-4085-A8B6-D93F510965F7}"/>
            </a:ext>
          </a:extLst>
        </xdr:cNvPr>
        <xdr:cNvSpPr txBox="1">
          <a:spLocks noChangeArrowheads="1"/>
        </xdr:cNvSpPr>
      </xdr:nvSpPr>
      <xdr:spPr bwMode="auto">
        <a:xfrm>
          <a:off x="17116425" y="133826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70</xdr:row>
      <xdr:rowOff>0</xdr:rowOff>
    </xdr:from>
    <xdr:to>
      <xdr:col>44</xdr:col>
      <xdr:colOff>600075</xdr:colOff>
      <xdr:row>70</xdr:row>
      <xdr:rowOff>104775</xdr:rowOff>
    </xdr:to>
    <xdr:sp macro="" textlink="">
      <xdr:nvSpPr>
        <xdr:cNvPr id="97" name="Text Box 3">
          <a:extLst>
            <a:ext uri="{FF2B5EF4-FFF2-40B4-BE49-F238E27FC236}">
              <a16:creationId xmlns:a16="http://schemas.microsoft.com/office/drawing/2014/main" id="{63B102C5-FB03-4C58-984A-C4065B08D6F1}"/>
            </a:ext>
          </a:extLst>
        </xdr:cNvPr>
        <xdr:cNvSpPr txBox="1">
          <a:spLocks noChangeArrowheads="1"/>
        </xdr:cNvSpPr>
      </xdr:nvSpPr>
      <xdr:spPr bwMode="auto">
        <a:xfrm>
          <a:off x="17116425" y="133826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68</xdr:row>
      <xdr:rowOff>0</xdr:rowOff>
    </xdr:from>
    <xdr:to>
      <xdr:col>44</xdr:col>
      <xdr:colOff>600075</xdr:colOff>
      <xdr:row>73</xdr:row>
      <xdr:rowOff>95250</xdr:rowOff>
    </xdr:to>
    <xdr:sp macro="" textlink="">
      <xdr:nvSpPr>
        <xdr:cNvPr id="98" name="Text Box 1">
          <a:extLst>
            <a:ext uri="{FF2B5EF4-FFF2-40B4-BE49-F238E27FC236}">
              <a16:creationId xmlns:a16="http://schemas.microsoft.com/office/drawing/2014/main" id="{9F990CC7-2CAE-464B-8DD9-2C4AEC160853}"/>
            </a:ext>
          </a:extLst>
        </xdr:cNvPr>
        <xdr:cNvSpPr txBox="1">
          <a:spLocks noChangeArrowheads="1"/>
        </xdr:cNvSpPr>
      </xdr:nvSpPr>
      <xdr:spPr bwMode="auto">
        <a:xfrm>
          <a:off x="17116425" y="1298257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68</xdr:row>
      <xdr:rowOff>0</xdr:rowOff>
    </xdr:from>
    <xdr:to>
      <xdr:col>44</xdr:col>
      <xdr:colOff>600075</xdr:colOff>
      <xdr:row>73</xdr:row>
      <xdr:rowOff>95250</xdr:rowOff>
    </xdr:to>
    <xdr:sp macro="" textlink="">
      <xdr:nvSpPr>
        <xdr:cNvPr id="99" name="Text Box 3">
          <a:extLst>
            <a:ext uri="{FF2B5EF4-FFF2-40B4-BE49-F238E27FC236}">
              <a16:creationId xmlns:a16="http://schemas.microsoft.com/office/drawing/2014/main" id="{AE8C5339-E6B5-4F39-9CD8-138FB6870049}"/>
            </a:ext>
          </a:extLst>
        </xdr:cNvPr>
        <xdr:cNvSpPr txBox="1">
          <a:spLocks noChangeArrowheads="1"/>
        </xdr:cNvSpPr>
      </xdr:nvSpPr>
      <xdr:spPr bwMode="auto">
        <a:xfrm>
          <a:off x="17116425" y="1298257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695325</xdr:colOff>
      <xdr:row>70</xdr:row>
      <xdr:rowOff>57150</xdr:rowOff>
    </xdr:from>
    <xdr:to>
      <xdr:col>44</xdr:col>
      <xdr:colOff>800100</xdr:colOff>
      <xdr:row>75</xdr:row>
      <xdr:rowOff>142875</xdr:rowOff>
    </xdr:to>
    <xdr:sp macro="" textlink="">
      <xdr:nvSpPr>
        <xdr:cNvPr id="100" name="Text Box 1">
          <a:extLst>
            <a:ext uri="{FF2B5EF4-FFF2-40B4-BE49-F238E27FC236}">
              <a16:creationId xmlns:a16="http://schemas.microsoft.com/office/drawing/2014/main" id="{41F65E00-094F-4C06-918B-62D1CDDA8F36}"/>
            </a:ext>
          </a:extLst>
        </xdr:cNvPr>
        <xdr:cNvSpPr txBox="1">
          <a:spLocks noChangeArrowheads="1"/>
        </xdr:cNvSpPr>
      </xdr:nvSpPr>
      <xdr:spPr bwMode="auto">
        <a:xfrm>
          <a:off x="17316450" y="13439775"/>
          <a:ext cx="1047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62</xdr:row>
      <xdr:rowOff>0</xdr:rowOff>
    </xdr:from>
    <xdr:to>
      <xdr:col>44</xdr:col>
      <xdr:colOff>600075</xdr:colOff>
      <xdr:row>66</xdr:row>
      <xdr:rowOff>114300</xdr:rowOff>
    </xdr:to>
    <xdr:sp macro="" textlink="">
      <xdr:nvSpPr>
        <xdr:cNvPr id="101" name="Text Box 1">
          <a:extLst>
            <a:ext uri="{FF2B5EF4-FFF2-40B4-BE49-F238E27FC236}">
              <a16:creationId xmlns:a16="http://schemas.microsoft.com/office/drawing/2014/main" id="{E025D862-421B-4BD9-B310-275709B827D7}"/>
            </a:ext>
          </a:extLst>
        </xdr:cNvPr>
        <xdr:cNvSpPr txBox="1">
          <a:spLocks noChangeArrowheads="1"/>
        </xdr:cNvSpPr>
      </xdr:nvSpPr>
      <xdr:spPr bwMode="auto">
        <a:xfrm>
          <a:off x="17116425" y="117824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62</xdr:row>
      <xdr:rowOff>0</xdr:rowOff>
    </xdr:from>
    <xdr:to>
      <xdr:col>44</xdr:col>
      <xdr:colOff>600075</xdr:colOff>
      <xdr:row>66</xdr:row>
      <xdr:rowOff>114300</xdr:rowOff>
    </xdr:to>
    <xdr:sp macro="" textlink="">
      <xdr:nvSpPr>
        <xdr:cNvPr id="102" name="Text Box 3">
          <a:extLst>
            <a:ext uri="{FF2B5EF4-FFF2-40B4-BE49-F238E27FC236}">
              <a16:creationId xmlns:a16="http://schemas.microsoft.com/office/drawing/2014/main" id="{1F7AD3AF-C666-4AB8-BC15-2F9BEDE89B2C}"/>
            </a:ext>
          </a:extLst>
        </xdr:cNvPr>
        <xdr:cNvSpPr txBox="1">
          <a:spLocks noChangeArrowheads="1"/>
        </xdr:cNvSpPr>
      </xdr:nvSpPr>
      <xdr:spPr bwMode="auto">
        <a:xfrm>
          <a:off x="17116425" y="117824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62</xdr:row>
      <xdr:rowOff>0</xdr:rowOff>
    </xdr:from>
    <xdr:to>
      <xdr:col>44</xdr:col>
      <xdr:colOff>600075</xdr:colOff>
      <xdr:row>66</xdr:row>
      <xdr:rowOff>114300</xdr:rowOff>
    </xdr:to>
    <xdr:sp macro="" textlink="">
      <xdr:nvSpPr>
        <xdr:cNvPr id="103" name="Text Box 1">
          <a:extLst>
            <a:ext uri="{FF2B5EF4-FFF2-40B4-BE49-F238E27FC236}">
              <a16:creationId xmlns:a16="http://schemas.microsoft.com/office/drawing/2014/main" id="{BA327620-A53C-41A6-8837-31E50BB7B554}"/>
            </a:ext>
          </a:extLst>
        </xdr:cNvPr>
        <xdr:cNvSpPr txBox="1">
          <a:spLocks noChangeArrowheads="1"/>
        </xdr:cNvSpPr>
      </xdr:nvSpPr>
      <xdr:spPr bwMode="auto">
        <a:xfrm>
          <a:off x="17116425" y="117824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62</xdr:row>
      <xdr:rowOff>0</xdr:rowOff>
    </xdr:from>
    <xdr:to>
      <xdr:col>44</xdr:col>
      <xdr:colOff>600075</xdr:colOff>
      <xdr:row>66</xdr:row>
      <xdr:rowOff>114300</xdr:rowOff>
    </xdr:to>
    <xdr:sp macro="" textlink="">
      <xdr:nvSpPr>
        <xdr:cNvPr id="104" name="Text Box 3">
          <a:extLst>
            <a:ext uri="{FF2B5EF4-FFF2-40B4-BE49-F238E27FC236}">
              <a16:creationId xmlns:a16="http://schemas.microsoft.com/office/drawing/2014/main" id="{DE7AF5EA-E2E3-4471-B3BD-F9BC6C06360A}"/>
            </a:ext>
          </a:extLst>
        </xdr:cNvPr>
        <xdr:cNvSpPr txBox="1">
          <a:spLocks noChangeArrowheads="1"/>
        </xdr:cNvSpPr>
      </xdr:nvSpPr>
      <xdr:spPr bwMode="auto">
        <a:xfrm>
          <a:off x="17116425" y="117824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62</xdr:row>
      <xdr:rowOff>0</xdr:rowOff>
    </xdr:from>
    <xdr:to>
      <xdr:col>44</xdr:col>
      <xdr:colOff>600075</xdr:colOff>
      <xdr:row>67</xdr:row>
      <xdr:rowOff>95250</xdr:rowOff>
    </xdr:to>
    <xdr:sp macro="" textlink="">
      <xdr:nvSpPr>
        <xdr:cNvPr id="105" name="Text Box 1">
          <a:extLst>
            <a:ext uri="{FF2B5EF4-FFF2-40B4-BE49-F238E27FC236}">
              <a16:creationId xmlns:a16="http://schemas.microsoft.com/office/drawing/2014/main" id="{46AD7BA9-76BB-448F-926F-4502118FF0CE}"/>
            </a:ext>
          </a:extLst>
        </xdr:cNvPr>
        <xdr:cNvSpPr txBox="1">
          <a:spLocks noChangeArrowheads="1"/>
        </xdr:cNvSpPr>
      </xdr:nvSpPr>
      <xdr:spPr bwMode="auto">
        <a:xfrm>
          <a:off x="17116425" y="1178242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476250</xdr:colOff>
      <xdr:row>62</xdr:row>
      <xdr:rowOff>171450</xdr:rowOff>
    </xdr:from>
    <xdr:to>
      <xdr:col>44</xdr:col>
      <xdr:colOff>581025</xdr:colOff>
      <xdr:row>68</xdr:row>
      <xdr:rowOff>66675</xdr:rowOff>
    </xdr:to>
    <xdr:sp macro="" textlink="">
      <xdr:nvSpPr>
        <xdr:cNvPr id="106" name="Text Box 3">
          <a:extLst>
            <a:ext uri="{FF2B5EF4-FFF2-40B4-BE49-F238E27FC236}">
              <a16:creationId xmlns:a16="http://schemas.microsoft.com/office/drawing/2014/main" id="{46EB6DE7-0649-40C7-BEC3-E9A41FA50B77}"/>
            </a:ext>
          </a:extLst>
        </xdr:cNvPr>
        <xdr:cNvSpPr txBox="1">
          <a:spLocks noChangeArrowheads="1"/>
        </xdr:cNvSpPr>
      </xdr:nvSpPr>
      <xdr:spPr bwMode="auto">
        <a:xfrm>
          <a:off x="17097375" y="1195387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676275</xdr:colOff>
      <xdr:row>61</xdr:row>
      <xdr:rowOff>161925</xdr:rowOff>
    </xdr:from>
    <xdr:to>
      <xdr:col>44</xdr:col>
      <xdr:colOff>781050</xdr:colOff>
      <xdr:row>67</xdr:row>
      <xdr:rowOff>57150</xdr:rowOff>
    </xdr:to>
    <xdr:sp macro="" textlink="">
      <xdr:nvSpPr>
        <xdr:cNvPr id="107" name="Text Box 1">
          <a:extLst>
            <a:ext uri="{FF2B5EF4-FFF2-40B4-BE49-F238E27FC236}">
              <a16:creationId xmlns:a16="http://schemas.microsoft.com/office/drawing/2014/main" id="{A341E505-285B-4B33-84C6-414B8433C595}"/>
            </a:ext>
          </a:extLst>
        </xdr:cNvPr>
        <xdr:cNvSpPr txBox="1">
          <a:spLocks noChangeArrowheads="1"/>
        </xdr:cNvSpPr>
      </xdr:nvSpPr>
      <xdr:spPr bwMode="auto">
        <a:xfrm>
          <a:off x="17297400" y="1174432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1123950</xdr:colOff>
      <xdr:row>62</xdr:row>
      <xdr:rowOff>0</xdr:rowOff>
    </xdr:from>
    <xdr:to>
      <xdr:col>44</xdr:col>
      <xdr:colOff>1228725</xdr:colOff>
      <xdr:row>67</xdr:row>
      <xdr:rowOff>95250</xdr:rowOff>
    </xdr:to>
    <xdr:sp macro="" textlink="">
      <xdr:nvSpPr>
        <xdr:cNvPr id="108" name="Text Box 3">
          <a:extLst>
            <a:ext uri="{FF2B5EF4-FFF2-40B4-BE49-F238E27FC236}">
              <a16:creationId xmlns:a16="http://schemas.microsoft.com/office/drawing/2014/main" id="{7C4AE062-FA12-452F-9659-4F3DDE007063}"/>
            </a:ext>
          </a:extLst>
        </xdr:cNvPr>
        <xdr:cNvSpPr txBox="1">
          <a:spLocks noChangeArrowheads="1"/>
        </xdr:cNvSpPr>
      </xdr:nvSpPr>
      <xdr:spPr bwMode="auto">
        <a:xfrm>
          <a:off x="17745075" y="1178242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78</xdr:row>
      <xdr:rowOff>0</xdr:rowOff>
    </xdr:from>
    <xdr:to>
      <xdr:col>44</xdr:col>
      <xdr:colOff>600075</xdr:colOff>
      <xdr:row>83</xdr:row>
      <xdr:rowOff>76200</xdr:rowOff>
    </xdr:to>
    <xdr:sp macro="" textlink="">
      <xdr:nvSpPr>
        <xdr:cNvPr id="109" name="Text Box 1">
          <a:extLst>
            <a:ext uri="{FF2B5EF4-FFF2-40B4-BE49-F238E27FC236}">
              <a16:creationId xmlns:a16="http://schemas.microsoft.com/office/drawing/2014/main" id="{F1785D7B-CF25-4B01-9E52-D923EDBCD356}"/>
            </a:ext>
          </a:extLst>
        </xdr:cNvPr>
        <xdr:cNvSpPr txBox="1">
          <a:spLocks noChangeArrowheads="1"/>
        </xdr:cNvSpPr>
      </xdr:nvSpPr>
      <xdr:spPr bwMode="auto">
        <a:xfrm>
          <a:off x="17116425" y="15059025"/>
          <a:ext cx="1047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78</xdr:row>
      <xdr:rowOff>0</xdr:rowOff>
    </xdr:from>
    <xdr:to>
      <xdr:col>44</xdr:col>
      <xdr:colOff>600075</xdr:colOff>
      <xdr:row>83</xdr:row>
      <xdr:rowOff>76200</xdr:rowOff>
    </xdr:to>
    <xdr:sp macro="" textlink="">
      <xdr:nvSpPr>
        <xdr:cNvPr id="110" name="Text Box 3">
          <a:extLst>
            <a:ext uri="{FF2B5EF4-FFF2-40B4-BE49-F238E27FC236}">
              <a16:creationId xmlns:a16="http://schemas.microsoft.com/office/drawing/2014/main" id="{E5BF949F-2AF8-452D-9636-631210032318}"/>
            </a:ext>
          </a:extLst>
        </xdr:cNvPr>
        <xdr:cNvSpPr txBox="1">
          <a:spLocks noChangeArrowheads="1"/>
        </xdr:cNvSpPr>
      </xdr:nvSpPr>
      <xdr:spPr bwMode="auto">
        <a:xfrm>
          <a:off x="17116425" y="15059025"/>
          <a:ext cx="1047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904875</xdr:colOff>
      <xdr:row>78</xdr:row>
      <xdr:rowOff>0</xdr:rowOff>
    </xdr:from>
    <xdr:to>
      <xdr:col>44</xdr:col>
      <xdr:colOff>1009650</xdr:colOff>
      <xdr:row>83</xdr:row>
      <xdr:rowOff>76200</xdr:rowOff>
    </xdr:to>
    <xdr:sp macro="" textlink="">
      <xdr:nvSpPr>
        <xdr:cNvPr id="111" name="Text Box 1">
          <a:extLst>
            <a:ext uri="{FF2B5EF4-FFF2-40B4-BE49-F238E27FC236}">
              <a16:creationId xmlns:a16="http://schemas.microsoft.com/office/drawing/2014/main" id="{1648AF6E-786C-4EDD-B85C-71C4C54B9897}"/>
            </a:ext>
          </a:extLst>
        </xdr:cNvPr>
        <xdr:cNvSpPr txBox="1">
          <a:spLocks noChangeArrowheads="1"/>
        </xdr:cNvSpPr>
      </xdr:nvSpPr>
      <xdr:spPr bwMode="auto">
        <a:xfrm>
          <a:off x="17526000" y="15059025"/>
          <a:ext cx="1047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78</xdr:row>
      <xdr:rowOff>0</xdr:rowOff>
    </xdr:from>
    <xdr:to>
      <xdr:col>44</xdr:col>
      <xdr:colOff>600075</xdr:colOff>
      <xdr:row>82</xdr:row>
      <xdr:rowOff>114300</xdr:rowOff>
    </xdr:to>
    <xdr:sp macro="" textlink="">
      <xdr:nvSpPr>
        <xdr:cNvPr id="112" name="Text Box 1">
          <a:extLst>
            <a:ext uri="{FF2B5EF4-FFF2-40B4-BE49-F238E27FC236}">
              <a16:creationId xmlns:a16="http://schemas.microsoft.com/office/drawing/2014/main" id="{88599A7D-C342-498E-ABBD-518CB21E8501}"/>
            </a:ext>
          </a:extLst>
        </xdr:cNvPr>
        <xdr:cNvSpPr txBox="1">
          <a:spLocks noChangeArrowheads="1"/>
        </xdr:cNvSpPr>
      </xdr:nvSpPr>
      <xdr:spPr bwMode="auto">
        <a:xfrm>
          <a:off x="17116425" y="150590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78</xdr:row>
      <xdr:rowOff>0</xdr:rowOff>
    </xdr:from>
    <xdr:to>
      <xdr:col>44</xdr:col>
      <xdr:colOff>600075</xdr:colOff>
      <xdr:row>82</xdr:row>
      <xdr:rowOff>114300</xdr:rowOff>
    </xdr:to>
    <xdr:sp macro="" textlink="">
      <xdr:nvSpPr>
        <xdr:cNvPr id="113" name="Text Box 3">
          <a:extLst>
            <a:ext uri="{FF2B5EF4-FFF2-40B4-BE49-F238E27FC236}">
              <a16:creationId xmlns:a16="http://schemas.microsoft.com/office/drawing/2014/main" id="{D8F6C0CF-EC62-400A-BD70-47305EA9625B}"/>
            </a:ext>
          </a:extLst>
        </xdr:cNvPr>
        <xdr:cNvSpPr txBox="1">
          <a:spLocks noChangeArrowheads="1"/>
        </xdr:cNvSpPr>
      </xdr:nvSpPr>
      <xdr:spPr bwMode="auto">
        <a:xfrm>
          <a:off x="17116425" y="150590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78</xdr:row>
      <xdr:rowOff>0</xdr:rowOff>
    </xdr:from>
    <xdr:to>
      <xdr:col>44</xdr:col>
      <xdr:colOff>600075</xdr:colOff>
      <xdr:row>82</xdr:row>
      <xdr:rowOff>114300</xdr:rowOff>
    </xdr:to>
    <xdr:sp macro="" textlink="">
      <xdr:nvSpPr>
        <xdr:cNvPr id="114" name="Text Box 1">
          <a:extLst>
            <a:ext uri="{FF2B5EF4-FFF2-40B4-BE49-F238E27FC236}">
              <a16:creationId xmlns:a16="http://schemas.microsoft.com/office/drawing/2014/main" id="{0681DFF8-D50C-4C05-ACA4-799158B8BE2D}"/>
            </a:ext>
          </a:extLst>
        </xdr:cNvPr>
        <xdr:cNvSpPr txBox="1">
          <a:spLocks noChangeArrowheads="1"/>
        </xdr:cNvSpPr>
      </xdr:nvSpPr>
      <xdr:spPr bwMode="auto">
        <a:xfrm>
          <a:off x="17116425" y="150590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45</xdr:col>
      <xdr:colOff>0</xdr:colOff>
      <xdr:row>78</xdr:row>
      <xdr:rowOff>0</xdr:rowOff>
    </xdr:from>
    <xdr:to>
      <xdr:col>45</xdr:col>
      <xdr:colOff>104775</xdr:colOff>
      <xdr:row>82</xdr:row>
      <xdr:rowOff>114300</xdr:rowOff>
    </xdr:to>
    <xdr:sp macro="" textlink="">
      <xdr:nvSpPr>
        <xdr:cNvPr id="115" name="Text Box 3">
          <a:extLst>
            <a:ext uri="{FF2B5EF4-FFF2-40B4-BE49-F238E27FC236}">
              <a16:creationId xmlns:a16="http://schemas.microsoft.com/office/drawing/2014/main" id="{A117F4B4-13AD-499B-A31C-68AC9AA747FD}"/>
            </a:ext>
          </a:extLst>
        </xdr:cNvPr>
        <xdr:cNvSpPr txBox="1">
          <a:spLocks noChangeArrowheads="1"/>
        </xdr:cNvSpPr>
      </xdr:nvSpPr>
      <xdr:spPr bwMode="auto">
        <a:xfrm>
          <a:off x="18764250" y="150590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68</xdr:row>
      <xdr:rowOff>0</xdr:rowOff>
    </xdr:from>
    <xdr:to>
      <xdr:col>44</xdr:col>
      <xdr:colOff>600075</xdr:colOff>
      <xdr:row>73</xdr:row>
      <xdr:rowOff>95250</xdr:rowOff>
    </xdr:to>
    <xdr:sp macro="" textlink="">
      <xdr:nvSpPr>
        <xdr:cNvPr id="116" name="Text Box 1">
          <a:extLst>
            <a:ext uri="{FF2B5EF4-FFF2-40B4-BE49-F238E27FC236}">
              <a16:creationId xmlns:a16="http://schemas.microsoft.com/office/drawing/2014/main" id="{C527F566-4563-4F8F-BF86-5653B1C76D9B}"/>
            </a:ext>
          </a:extLst>
        </xdr:cNvPr>
        <xdr:cNvSpPr txBox="1">
          <a:spLocks noChangeArrowheads="1"/>
        </xdr:cNvSpPr>
      </xdr:nvSpPr>
      <xdr:spPr bwMode="auto">
        <a:xfrm>
          <a:off x="17116425" y="1298257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68</xdr:row>
      <xdr:rowOff>0</xdr:rowOff>
    </xdr:from>
    <xdr:to>
      <xdr:col>44</xdr:col>
      <xdr:colOff>600075</xdr:colOff>
      <xdr:row>73</xdr:row>
      <xdr:rowOff>95250</xdr:rowOff>
    </xdr:to>
    <xdr:sp macro="" textlink="">
      <xdr:nvSpPr>
        <xdr:cNvPr id="117" name="Text Box 3">
          <a:extLst>
            <a:ext uri="{FF2B5EF4-FFF2-40B4-BE49-F238E27FC236}">
              <a16:creationId xmlns:a16="http://schemas.microsoft.com/office/drawing/2014/main" id="{2CD10C7C-7A98-4EC9-8454-036B6E0F99AA}"/>
            </a:ext>
          </a:extLst>
        </xdr:cNvPr>
        <xdr:cNvSpPr txBox="1">
          <a:spLocks noChangeArrowheads="1"/>
        </xdr:cNvSpPr>
      </xdr:nvSpPr>
      <xdr:spPr bwMode="auto">
        <a:xfrm>
          <a:off x="17116425" y="1298257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45</xdr:col>
      <xdr:colOff>428625</xdr:colOff>
      <xdr:row>68</xdr:row>
      <xdr:rowOff>95250</xdr:rowOff>
    </xdr:from>
    <xdr:to>
      <xdr:col>45</xdr:col>
      <xdr:colOff>533400</xdr:colOff>
      <xdr:row>73</xdr:row>
      <xdr:rowOff>190500</xdr:rowOff>
    </xdr:to>
    <xdr:sp macro="" textlink="">
      <xdr:nvSpPr>
        <xdr:cNvPr id="118" name="Text Box 1">
          <a:extLst>
            <a:ext uri="{FF2B5EF4-FFF2-40B4-BE49-F238E27FC236}">
              <a16:creationId xmlns:a16="http://schemas.microsoft.com/office/drawing/2014/main" id="{103C6147-2101-41AA-8AFC-3FA0A88547E3}"/>
            </a:ext>
          </a:extLst>
        </xdr:cNvPr>
        <xdr:cNvSpPr txBox="1">
          <a:spLocks noChangeArrowheads="1"/>
        </xdr:cNvSpPr>
      </xdr:nvSpPr>
      <xdr:spPr bwMode="auto">
        <a:xfrm>
          <a:off x="19192875" y="1307782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1028700</xdr:colOff>
      <xdr:row>68</xdr:row>
      <xdr:rowOff>0</xdr:rowOff>
    </xdr:from>
    <xdr:to>
      <xdr:col>44</xdr:col>
      <xdr:colOff>1133475</xdr:colOff>
      <xdr:row>73</xdr:row>
      <xdr:rowOff>95250</xdr:rowOff>
    </xdr:to>
    <xdr:sp macro="" textlink="">
      <xdr:nvSpPr>
        <xdr:cNvPr id="119" name="Text Box 3">
          <a:extLst>
            <a:ext uri="{FF2B5EF4-FFF2-40B4-BE49-F238E27FC236}">
              <a16:creationId xmlns:a16="http://schemas.microsoft.com/office/drawing/2014/main" id="{769C1F03-E2FD-48E8-952E-5056E15A3AEF}"/>
            </a:ext>
          </a:extLst>
        </xdr:cNvPr>
        <xdr:cNvSpPr txBox="1">
          <a:spLocks noChangeArrowheads="1"/>
        </xdr:cNvSpPr>
      </xdr:nvSpPr>
      <xdr:spPr bwMode="auto">
        <a:xfrm>
          <a:off x="17649825" y="1298257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76</xdr:row>
      <xdr:rowOff>0</xdr:rowOff>
    </xdr:from>
    <xdr:to>
      <xdr:col>44</xdr:col>
      <xdr:colOff>600075</xdr:colOff>
      <xdr:row>80</xdr:row>
      <xdr:rowOff>104775</xdr:rowOff>
    </xdr:to>
    <xdr:sp macro="" textlink="">
      <xdr:nvSpPr>
        <xdr:cNvPr id="120" name="Text Box 1">
          <a:extLst>
            <a:ext uri="{FF2B5EF4-FFF2-40B4-BE49-F238E27FC236}">
              <a16:creationId xmlns:a16="http://schemas.microsoft.com/office/drawing/2014/main" id="{682F8F65-F2E8-40E6-B34D-9C13C15785B2}"/>
            </a:ext>
          </a:extLst>
        </xdr:cNvPr>
        <xdr:cNvSpPr txBox="1">
          <a:spLocks noChangeArrowheads="1"/>
        </xdr:cNvSpPr>
      </xdr:nvSpPr>
      <xdr:spPr bwMode="auto">
        <a:xfrm>
          <a:off x="17116425" y="14582775"/>
          <a:ext cx="1047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76</xdr:row>
      <xdr:rowOff>0</xdr:rowOff>
    </xdr:from>
    <xdr:to>
      <xdr:col>44</xdr:col>
      <xdr:colOff>600075</xdr:colOff>
      <xdr:row>80</xdr:row>
      <xdr:rowOff>104775</xdr:rowOff>
    </xdr:to>
    <xdr:sp macro="" textlink="">
      <xdr:nvSpPr>
        <xdr:cNvPr id="121" name="Text Box 3">
          <a:extLst>
            <a:ext uri="{FF2B5EF4-FFF2-40B4-BE49-F238E27FC236}">
              <a16:creationId xmlns:a16="http://schemas.microsoft.com/office/drawing/2014/main" id="{472E1E5E-7FC8-4BAD-B98A-524A25A1DC0F}"/>
            </a:ext>
          </a:extLst>
        </xdr:cNvPr>
        <xdr:cNvSpPr txBox="1">
          <a:spLocks noChangeArrowheads="1"/>
        </xdr:cNvSpPr>
      </xdr:nvSpPr>
      <xdr:spPr bwMode="auto">
        <a:xfrm>
          <a:off x="17116425" y="14582775"/>
          <a:ext cx="1047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76</xdr:row>
      <xdr:rowOff>0</xdr:rowOff>
    </xdr:from>
    <xdr:to>
      <xdr:col>44</xdr:col>
      <xdr:colOff>600075</xdr:colOff>
      <xdr:row>80</xdr:row>
      <xdr:rowOff>104775</xdr:rowOff>
    </xdr:to>
    <xdr:sp macro="" textlink="">
      <xdr:nvSpPr>
        <xdr:cNvPr id="122" name="Text Box 1">
          <a:extLst>
            <a:ext uri="{FF2B5EF4-FFF2-40B4-BE49-F238E27FC236}">
              <a16:creationId xmlns:a16="http://schemas.microsoft.com/office/drawing/2014/main" id="{AFAB6F7C-684B-4849-ADE4-644906399F2F}"/>
            </a:ext>
          </a:extLst>
        </xdr:cNvPr>
        <xdr:cNvSpPr txBox="1">
          <a:spLocks noChangeArrowheads="1"/>
        </xdr:cNvSpPr>
      </xdr:nvSpPr>
      <xdr:spPr bwMode="auto">
        <a:xfrm>
          <a:off x="17116425" y="14582775"/>
          <a:ext cx="1047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76</xdr:row>
      <xdr:rowOff>0</xdr:rowOff>
    </xdr:from>
    <xdr:to>
      <xdr:col>44</xdr:col>
      <xdr:colOff>600075</xdr:colOff>
      <xdr:row>80</xdr:row>
      <xdr:rowOff>104775</xdr:rowOff>
    </xdr:to>
    <xdr:sp macro="" textlink="">
      <xdr:nvSpPr>
        <xdr:cNvPr id="123" name="Text Box 3">
          <a:extLst>
            <a:ext uri="{FF2B5EF4-FFF2-40B4-BE49-F238E27FC236}">
              <a16:creationId xmlns:a16="http://schemas.microsoft.com/office/drawing/2014/main" id="{8A1B2AA3-3472-4B31-9362-60DFFBA0550D}"/>
            </a:ext>
          </a:extLst>
        </xdr:cNvPr>
        <xdr:cNvSpPr txBox="1">
          <a:spLocks noChangeArrowheads="1"/>
        </xdr:cNvSpPr>
      </xdr:nvSpPr>
      <xdr:spPr bwMode="auto">
        <a:xfrm>
          <a:off x="17116425" y="14582775"/>
          <a:ext cx="1047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1019175</xdr:colOff>
      <xdr:row>77</xdr:row>
      <xdr:rowOff>171450</xdr:rowOff>
    </xdr:from>
    <xdr:to>
      <xdr:col>44</xdr:col>
      <xdr:colOff>1123950</xdr:colOff>
      <xdr:row>81</xdr:row>
      <xdr:rowOff>180975</xdr:rowOff>
    </xdr:to>
    <xdr:sp macro="" textlink="">
      <xdr:nvSpPr>
        <xdr:cNvPr id="124" name="Text Box 1">
          <a:extLst>
            <a:ext uri="{FF2B5EF4-FFF2-40B4-BE49-F238E27FC236}">
              <a16:creationId xmlns:a16="http://schemas.microsoft.com/office/drawing/2014/main" id="{52426F0E-D691-43C7-9D73-224B831DB7D5}"/>
            </a:ext>
          </a:extLst>
        </xdr:cNvPr>
        <xdr:cNvSpPr txBox="1">
          <a:spLocks noChangeArrowheads="1"/>
        </xdr:cNvSpPr>
      </xdr:nvSpPr>
      <xdr:spPr bwMode="auto">
        <a:xfrm>
          <a:off x="17640300" y="14954250"/>
          <a:ext cx="1047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46</xdr:col>
      <xdr:colOff>1257300</xdr:colOff>
      <xdr:row>76</xdr:row>
      <xdr:rowOff>28575</xdr:rowOff>
    </xdr:from>
    <xdr:to>
      <xdr:col>46</xdr:col>
      <xdr:colOff>1362075</xdr:colOff>
      <xdr:row>80</xdr:row>
      <xdr:rowOff>38100</xdr:rowOff>
    </xdr:to>
    <xdr:sp macro="" textlink="">
      <xdr:nvSpPr>
        <xdr:cNvPr id="125" name="Text Box 3">
          <a:extLst>
            <a:ext uri="{FF2B5EF4-FFF2-40B4-BE49-F238E27FC236}">
              <a16:creationId xmlns:a16="http://schemas.microsoft.com/office/drawing/2014/main" id="{86009713-6B6D-46ED-BD1D-F81497A4D034}"/>
            </a:ext>
          </a:extLst>
        </xdr:cNvPr>
        <xdr:cNvSpPr txBox="1">
          <a:spLocks noChangeArrowheads="1"/>
        </xdr:cNvSpPr>
      </xdr:nvSpPr>
      <xdr:spPr bwMode="auto">
        <a:xfrm>
          <a:off x="21231225" y="14611350"/>
          <a:ext cx="1047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46</xdr:col>
      <xdr:colOff>1333500</xdr:colOff>
      <xdr:row>76</xdr:row>
      <xdr:rowOff>28575</xdr:rowOff>
    </xdr:from>
    <xdr:to>
      <xdr:col>46</xdr:col>
      <xdr:colOff>1438275</xdr:colOff>
      <xdr:row>80</xdr:row>
      <xdr:rowOff>38100</xdr:rowOff>
    </xdr:to>
    <xdr:sp macro="" textlink="">
      <xdr:nvSpPr>
        <xdr:cNvPr id="126" name="Text Box 1">
          <a:extLst>
            <a:ext uri="{FF2B5EF4-FFF2-40B4-BE49-F238E27FC236}">
              <a16:creationId xmlns:a16="http://schemas.microsoft.com/office/drawing/2014/main" id="{D2DC4F20-A9F2-4503-BA6E-7DAF860C35E2}"/>
            </a:ext>
          </a:extLst>
        </xdr:cNvPr>
        <xdr:cNvSpPr txBox="1">
          <a:spLocks noChangeArrowheads="1"/>
        </xdr:cNvSpPr>
      </xdr:nvSpPr>
      <xdr:spPr bwMode="auto">
        <a:xfrm>
          <a:off x="21307425" y="14611350"/>
          <a:ext cx="1047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69</xdr:row>
      <xdr:rowOff>0</xdr:rowOff>
    </xdr:from>
    <xdr:to>
      <xdr:col>44</xdr:col>
      <xdr:colOff>600075</xdr:colOff>
      <xdr:row>74</xdr:row>
      <xdr:rowOff>95250</xdr:rowOff>
    </xdr:to>
    <xdr:sp macro="" textlink="">
      <xdr:nvSpPr>
        <xdr:cNvPr id="127" name="Text Box 1">
          <a:extLst>
            <a:ext uri="{FF2B5EF4-FFF2-40B4-BE49-F238E27FC236}">
              <a16:creationId xmlns:a16="http://schemas.microsoft.com/office/drawing/2014/main" id="{385F9815-0AEA-48E4-9DEB-6FC3548079EF}"/>
            </a:ext>
          </a:extLst>
        </xdr:cNvPr>
        <xdr:cNvSpPr txBox="1">
          <a:spLocks noChangeArrowheads="1"/>
        </xdr:cNvSpPr>
      </xdr:nvSpPr>
      <xdr:spPr bwMode="auto">
        <a:xfrm>
          <a:off x="17116425" y="13182600"/>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69</xdr:row>
      <xdr:rowOff>0</xdr:rowOff>
    </xdr:from>
    <xdr:to>
      <xdr:col>44</xdr:col>
      <xdr:colOff>600075</xdr:colOff>
      <xdr:row>74</xdr:row>
      <xdr:rowOff>95250</xdr:rowOff>
    </xdr:to>
    <xdr:sp macro="" textlink="">
      <xdr:nvSpPr>
        <xdr:cNvPr id="128" name="Text Box 3">
          <a:extLst>
            <a:ext uri="{FF2B5EF4-FFF2-40B4-BE49-F238E27FC236}">
              <a16:creationId xmlns:a16="http://schemas.microsoft.com/office/drawing/2014/main" id="{A541FA17-D27A-4169-B4E9-5512F0F0D014}"/>
            </a:ext>
          </a:extLst>
        </xdr:cNvPr>
        <xdr:cNvSpPr txBox="1">
          <a:spLocks noChangeArrowheads="1"/>
        </xdr:cNvSpPr>
      </xdr:nvSpPr>
      <xdr:spPr bwMode="auto">
        <a:xfrm>
          <a:off x="17116425" y="13182600"/>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69</xdr:row>
      <xdr:rowOff>0</xdr:rowOff>
    </xdr:from>
    <xdr:to>
      <xdr:col>44</xdr:col>
      <xdr:colOff>600075</xdr:colOff>
      <xdr:row>74</xdr:row>
      <xdr:rowOff>95250</xdr:rowOff>
    </xdr:to>
    <xdr:sp macro="" textlink="">
      <xdr:nvSpPr>
        <xdr:cNvPr id="129" name="Text Box 1">
          <a:extLst>
            <a:ext uri="{FF2B5EF4-FFF2-40B4-BE49-F238E27FC236}">
              <a16:creationId xmlns:a16="http://schemas.microsoft.com/office/drawing/2014/main" id="{7DD85AAC-209F-42DB-A66A-7F70A6F77A55}"/>
            </a:ext>
          </a:extLst>
        </xdr:cNvPr>
        <xdr:cNvSpPr txBox="1">
          <a:spLocks noChangeArrowheads="1"/>
        </xdr:cNvSpPr>
      </xdr:nvSpPr>
      <xdr:spPr bwMode="auto">
        <a:xfrm>
          <a:off x="17116425" y="13182600"/>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69</xdr:row>
      <xdr:rowOff>0</xdr:rowOff>
    </xdr:from>
    <xdr:to>
      <xdr:col>44</xdr:col>
      <xdr:colOff>600075</xdr:colOff>
      <xdr:row>74</xdr:row>
      <xdr:rowOff>95250</xdr:rowOff>
    </xdr:to>
    <xdr:sp macro="" textlink="">
      <xdr:nvSpPr>
        <xdr:cNvPr id="130" name="Text Box 3">
          <a:extLst>
            <a:ext uri="{FF2B5EF4-FFF2-40B4-BE49-F238E27FC236}">
              <a16:creationId xmlns:a16="http://schemas.microsoft.com/office/drawing/2014/main" id="{7E0BC105-064D-459F-8291-41CB533C8D99}"/>
            </a:ext>
          </a:extLst>
        </xdr:cNvPr>
        <xdr:cNvSpPr txBox="1">
          <a:spLocks noChangeArrowheads="1"/>
        </xdr:cNvSpPr>
      </xdr:nvSpPr>
      <xdr:spPr bwMode="auto">
        <a:xfrm>
          <a:off x="17116425" y="13182600"/>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69</xdr:row>
      <xdr:rowOff>0</xdr:rowOff>
    </xdr:from>
    <xdr:to>
      <xdr:col>44</xdr:col>
      <xdr:colOff>600075</xdr:colOff>
      <xdr:row>69</xdr:row>
      <xdr:rowOff>104775</xdr:rowOff>
    </xdr:to>
    <xdr:sp macro="" textlink="">
      <xdr:nvSpPr>
        <xdr:cNvPr id="131" name="Text Box 1">
          <a:extLst>
            <a:ext uri="{FF2B5EF4-FFF2-40B4-BE49-F238E27FC236}">
              <a16:creationId xmlns:a16="http://schemas.microsoft.com/office/drawing/2014/main" id="{05D8BE69-8FF0-4D8D-BFA5-66E5BB929C59}"/>
            </a:ext>
          </a:extLst>
        </xdr:cNvPr>
        <xdr:cNvSpPr txBox="1">
          <a:spLocks noChangeArrowheads="1"/>
        </xdr:cNvSpPr>
      </xdr:nvSpPr>
      <xdr:spPr bwMode="auto">
        <a:xfrm>
          <a:off x="17116425" y="131826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69</xdr:row>
      <xdr:rowOff>0</xdr:rowOff>
    </xdr:from>
    <xdr:to>
      <xdr:col>44</xdr:col>
      <xdr:colOff>600075</xdr:colOff>
      <xdr:row>69</xdr:row>
      <xdr:rowOff>104775</xdr:rowOff>
    </xdr:to>
    <xdr:sp macro="" textlink="">
      <xdr:nvSpPr>
        <xdr:cNvPr id="132" name="Text Box 3">
          <a:extLst>
            <a:ext uri="{FF2B5EF4-FFF2-40B4-BE49-F238E27FC236}">
              <a16:creationId xmlns:a16="http://schemas.microsoft.com/office/drawing/2014/main" id="{04CBC152-76CF-49CB-8DC2-6A2A5009045F}"/>
            </a:ext>
          </a:extLst>
        </xdr:cNvPr>
        <xdr:cNvSpPr txBox="1">
          <a:spLocks noChangeArrowheads="1"/>
        </xdr:cNvSpPr>
      </xdr:nvSpPr>
      <xdr:spPr bwMode="auto">
        <a:xfrm>
          <a:off x="17116425" y="131826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69</xdr:row>
      <xdr:rowOff>0</xdr:rowOff>
    </xdr:from>
    <xdr:to>
      <xdr:col>44</xdr:col>
      <xdr:colOff>600075</xdr:colOff>
      <xdr:row>69</xdr:row>
      <xdr:rowOff>104775</xdr:rowOff>
    </xdr:to>
    <xdr:sp macro="" textlink="">
      <xdr:nvSpPr>
        <xdr:cNvPr id="133" name="Text Box 1">
          <a:extLst>
            <a:ext uri="{FF2B5EF4-FFF2-40B4-BE49-F238E27FC236}">
              <a16:creationId xmlns:a16="http://schemas.microsoft.com/office/drawing/2014/main" id="{3ADA0378-6913-406D-ABF0-C8208A507218}"/>
            </a:ext>
          </a:extLst>
        </xdr:cNvPr>
        <xdr:cNvSpPr txBox="1">
          <a:spLocks noChangeArrowheads="1"/>
        </xdr:cNvSpPr>
      </xdr:nvSpPr>
      <xdr:spPr bwMode="auto">
        <a:xfrm>
          <a:off x="17116425" y="131826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69</xdr:row>
      <xdr:rowOff>0</xdr:rowOff>
    </xdr:from>
    <xdr:to>
      <xdr:col>44</xdr:col>
      <xdr:colOff>600075</xdr:colOff>
      <xdr:row>69</xdr:row>
      <xdr:rowOff>104775</xdr:rowOff>
    </xdr:to>
    <xdr:sp macro="" textlink="">
      <xdr:nvSpPr>
        <xdr:cNvPr id="134" name="Text Box 3">
          <a:extLst>
            <a:ext uri="{FF2B5EF4-FFF2-40B4-BE49-F238E27FC236}">
              <a16:creationId xmlns:a16="http://schemas.microsoft.com/office/drawing/2014/main" id="{B495DBEB-4E18-463A-9651-6E0CA44419D9}"/>
            </a:ext>
          </a:extLst>
        </xdr:cNvPr>
        <xdr:cNvSpPr txBox="1">
          <a:spLocks noChangeArrowheads="1"/>
        </xdr:cNvSpPr>
      </xdr:nvSpPr>
      <xdr:spPr bwMode="auto">
        <a:xfrm>
          <a:off x="17116425" y="131826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67</xdr:row>
      <xdr:rowOff>0</xdr:rowOff>
    </xdr:from>
    <xdr:to>
      <xdr:col>44</xdr:col>
      <xdr:colOff>600075</xdr:colOff>
      <xdr:row>72</xdr:row>
      <xdr:rowOff>95250</xdr:rowOff>
    </xdr:to>
    <xdr:sp macro="" textlink="">
      <xdr:nvSpPr>
        <xdr:cNvPr id="135" name="Text Box 1">
          <a:extLst>
            <a:ext uri="{FF2B5EF4-FFF2-40B4-BE49-F238E27FC236}">
              <a16:creationId xmlns:a16="http://schemas.microsoft.com/office/drawing/2014/main" id="{7807249E-D264-42AD-8E0E-1620E42709D8}"/>
            </a:ext>
          </a:extLst>
        </xdr:cNvPr>
        <xdr:cNvSpPr txBox="1">
          <a:spLocks noChangeArrowheads="1"/>
        </xdr:cNvSpPr>
      </xdr:nvSpPr>
      <xdr:spPr bwMode="auto">
        <a:xfrm>
          <a:off x="17116425" y="12782550"/>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67</xdr:row>
      <xdr:rowOff>0</xdr:rowOff>
    </xdr:from>
    <xdr:to>
      <xdr:col>44</xdr:col>
      <xdr:colOff>600075</xdr:colOff>
      <xdr:row>72</xdr:row>
      <xdr:rowOff>95250</xdr:rowOff>
    </xdr:to>
    <xdr:sp macro="" textlink="">
      <xdr:nvSpPr>
        <xdr:cNvPr id="136" name="Text Box 3">
          <a:extLst>
            <a:ext uri="{FF2B5EF4-FFF2-40B4-BE49-F238E27FC236}">
              <a16:creationId xmlns:a16="http://schemas.microsoft.com/office/drawing/2014/main" id="{610BD4E8-4E1A-4601-BB51-17C60E058F62}"/>
            </a:ext>
          </a:extLst>
        </xdr:cNvPr>
        <xdr:cNvSpPr txBox="1">
          <a:spLocks noChangeArrowheads="1"/>
        </xdr:cNvSpPr>
      </xdr:nvSpPr>
      <xdr:spPr bwMode="auto">
        <a:xfrm>
          <a:off x="17116425" y="12782550"/>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695325</xdr:colOff>
      <xdr:row>69</xdr:row>
      <xdr:rowOff>57150</xdr:rowOff>
    </xdr:from>
    <xdr:to>
      <xdr:col>44</xdr:col>
      <xdr:colOff>800100</xdr:colOff>
      <xdr:row>74</xdr:row>
      <xdr:rowOff>142875</xdr:rowOff>
    </xdr:to>
    <xdr:sp macro="" textlink="">
      <xdr:nvSpPr>
        <xdr:cNvPr id="137" name="Text Box 1">
          <a:extLst>
            <a:ext uri="{FF2B5EF4-FFF2-40B4-BE49-F238E27FC236}">
              <a16:creationId xmlns:a16="http://schemas.microsoft.com/office/drawing/2014/main" id="{396B5AB7-EE96-4445-93D6-34B52BF58DC1}"/>
            </a:ext>
          </a:extLst>
        </xdr:cNvPr>
        <xdr:cNvSpPr txBox="1">
          <a:spLocks noChangeArrowheads="1"/>
        </xdr:cNvSpPr>
      </xdr:nvSpPr>
      <xdr:spPr bwMode="auto">
        <a:xfrm>
          <a:off x="17316450" y="13239750"/>
          <a:ext cx="1047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61</xdr:row>
      <xdr:rowOff>0</xdr:rowOff>
    </xdr:from>
    <xdr:to>
      <xdr:col>44</xdr:col>
      <xdr:colOff>600075</xdr:colOff>
      <xdr:row>65</xdr:row>
      <xdr:rowOff>114300</xdr:rowOff>
    </xdr:to>
    <xdr:sp macro="" textlink="">
      <xdr:nvSpPr>
        <xdr:cNvPr id="138" name="Text Box 1">
          <a:extLst>
            <a:ext uri="{FF2B5EF4-FFF2-40B4-BE49-F238E27FC236}">
              <a16:creationId xmlns:a16="http://schemas.microsoft.com/office/drawing/2014/main" id="{0BF20C93-2BE4-4250-B891-C6524A2E1BDB}"/>
            </a:ext>
          </a:extLst>
        </xdr:cNvPr>
        <xdr:cNvSpPr txBox="1">
          <a:spLocks noChangeArrowheads="1"/>
        </xdr:cNvSpPr>
      </xdr:nvSpPr>
      <xdr:spPr bwMode="auto">
        <a:xfrm>
          <a:off x="17116425" y="11582400"/>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61</xdr:row>
      <xdr:rowOff>0</xdr:rowOff>
    </xdr:from>
    <xdr:to>
      <xdr:col>44</xdr:col>
      <xdr:colOff>600075</xdr:colOff>
      <xdr:row>65</xdr:row>
      <xdr:rowOff>114300</xdr:rowOff>
    </xdr:to>
    <xdr:sp macro="" textlink="">
      <xdr:nvSpPr>
        <xdr:cNvPr id="139" name="Text Box 3">
          <a:extLst>
            <a:ext uri="{FF2B5EF4-FFF2-40B4-BE49-F238E27FC236}">
              <a16:creationId xmlns:a16="http://schemas.microsoft.com/office/drawing/2014/main" id="{FF6C4C3A-74E4-4334-ACFC-BB9973684BDF}"/>
            </a:ext>
          </a:extLst>
        </xdr:cNvPr>
        <xdr:cNvSpPr txBox="1">
          <a:spLocks noChangeArrowheads="1"/>
        </xdr:cNvSpPr>
      </xdr:nvSpPr>
      <xdr:spPr bwMode="auto">
        <a:xfrm>
          <a:off x="17116425" y="11582400"/>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61</xdr:row>
      <xdr:rowOff>0</xdr:rowOff>
    </xdr:from>
    <xdr:to>
      <xdr:col>44</xdr:col>
      <xdr:colOff>600075</xdr:colOff>
      <xdr:row>65</xdr:row>
      <xdr:rowOff>114300</xdr:rowOff>
    </xdr:to>
    <xdr:sp macro="" textlink="">
      <xdr:nvSpPr>
        <xdr:cNvPr id="140" name="Text Box 1">
          <a:extLst>
            <a:ext uri="{FF2B5EF4-FFF2-40B4-BE49-F238E27FC236}">
              <a16:creationId xmlns:a16="http://schemas.microsoft.com/office/drawing/2014/main" id="{9C8B2968-F9AD-43F1-87AB-A5AE19C9445C}"/>
            </a:ext>
          </a:extLst>
        </xdr:cNvPr>
        <xdr:cNvSpPr txBox="1">
          <a:spLocks noChangeArrowheads="1"/>
        </xdr:cNvSpPr>
      </xdr:nvSpPr>
      <xdr:spPr bwMode="auto">
        <a:xfrm>
          <a:off x="17116425" y="11582400"/>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61</xdr:row>
      <xdr:rowOff>0</xdr:rowOff>
    </xdr:from>
    <xdr:to>
      <xdr:col>44</xdr:col>
      <xdr:colOff>600075</xdr:colOff>
      <xdr:row>65</xdr:row>
      <xdr:rowOff>114300</xdr:rowOff>
    </xdr:to>
    <xdr:sp macro="" textlink="">
      <xdr:nvSpPr>
        <xdr:cNvPr id="141" name="Text Box 3">
          <a:extLst>
            <a:ext uri="{FF2B5EF4-FFF2-40B4-BE49-F238E27FC236}">
              <a16:creationId xmlns:a16="http://schemas.microsoft.com/office/drawing/2014/main" id="{7E3716D9-439E-45B8-9415-C5774B4F113F}"/>
            </a:ext>
          </a:extLst>
        </xdr:cNvPr>
        <xdr:cNvSpPr txBox="1">
          <a:spLocks noChangeArrowheads="1"/>
        </xdr:cNvSpPr>
      </xdr:nvSpPr>
      <xdr:spPr bwMode="auto">
        <a:xfrm>
          <a:off x="17116425" y="11582400"/>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61</xdr:row>
      <xdr:rowOff>0</xdr:rowOff>
    </xdr:from>
    <xdr:to>
      <xdr:col>44</xdr:col>
      <xdr:colOff>600075</xdr:colOff>
      <xdr:row>66</xdr:row>
      <xdr:rowOff>95250</xdr:rowOff>
    </xdr:to>
    <xdr:sp macro="" textlink="">
      <xdr:nvSpPr>
        <xdr:cNvPr id="142" name="Text Box 1">
          <a:extLst>
            <a:ext uri="{FF2B5EF4-FFF2-40B4-BE49-F238E27FC236}">
              <a16:creationId xmlns:a16="http://schemas.microsoft.com/office/drawing/2014/main" id="{3CC343BA-726D-47E1-ACCD-11942B11B638}"/>
            </a:ext>
          </a:extLst>
        </xdr:cNvPr>
        <xdr:cNvSpPr txBox="1">
          <a:spLocks noChangeArrowheads="1"/>
        </xdr:cNvSpPr>
      </xdr:nvSpPr>
      <xdr:spPr bwMode="auto">
        <a:xfrm>
          <a:off x="17116425" y="11582400"/>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476250</xdr:colOff>
      <xdr:row>61</xdr:row>
      <xdr:rowOff>171450</xdr:rowOff>
    </xdr:from>
    <xdr:to>
      <xdr:col>44</xdr:col>
      <xdr:colOff>581025</xdr:colOff>
      <xdr:row>67</xdr:row>
      <xdr:rowOff>66675</xdr:rowOff>
    </xdr:to>
    <xdr:sp macro="" textlink="">
      <xdr:nvSpPr>
        <xdr:cNvPr id="143" name="Text Box 3">
          <a:extLst>
            <a:ext uri="{FF2B5EF4-FFF2-40B4-BE49-F238E27FC236}">
              <a16:creationId xmlns:a16="http://schemas.microsoft.com/office/drawing/2014/main" id="{1F66AD09-53AE-451E-8E07-35E2826FEDF5}"/>
            </a:ext>
          </a:extLst>
        </xdr:cNvPr>
        <xdr:cNvSpPr txBox="1">
          <a:spLocks noChangeArrowheads="1"/>
        </xdr:cNvSpPr>
      </xdr:nvSpPr>
      <xdr:spPr bwMode="auto">
        <a:xfrm>
          <a:off x="17097375" y="11753850"/>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676275</xdr:colOff>
      <xdr:row>60</xdr:row>
      <xdr:rowOff>161925</xdr:rowOff>
    </xdr:from>
    <xdr:to>
      <xdr:col>44</xdr:col>
      <xdr:colOff>781050</xdr:colOff>
      <xdr:row>66</xdr:row>
      <xdr:rowOff>57150</xdr:rowOff>
    </xdr:to>
    <xdr:sp macro="" textlink="">
      <xdr:nvSpPr>
        <xdr:cNvPr id="144" name="Text Box 1">
          <a:extLst>
            <a:ext uri="{FF2B5EF4-FFF2-40B4-BE49-F238E27FC236}">
              <a16:creationId xmlns:a16="http://schemas.microsoft.com/office/drawing/2014/main" id="{D737306E-21A1-4E62-B8E9-B08D28D0417D}"/>
            </a:ext>
          </a:extLst>
        </xdr:cNvPr>
        <xdr:cNvSpPr txBox="1">
          <a:spLocks noChangeArrowheads="1"/>
        </xdr:cNvSpPr>
      </xdr:nvSpPr>
      <xdr:spPr bwMode="auto">
        <a:xfrm>
          <a:off x="17297400" y="11544300"/>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1123950</xdr:colOff>
      <xdr:row>61</xdr:row>
      <xdr:rowOff>0</xdr:rowOff>
    </xdr:from>
    <xdr:to>
      <xdr:col>44</xdr:col>
      <xdr:colOff>1228725</xdr:colOff>
      <xdr:row>66</xdr:row>
      <xdr:rowOff>95250</xdr:rowOff>
    </xdr:to>
    <xdr:sp macro="" textlink="">
      <xdr:nvSpPr>
        <xdr:cNvPr id="145" name="Text Box 3">
          <a:extLst>
            <a:ext uri="{FF2B5EF4-FFF2-40B4-BE49-F238E27FC236}">
              <a16:creationId xmlns:a16="http://schemas.microsoft.com/office/drawing/2014/main" id="{45120D0A-C74D-4B94-9B7C-73DB26F72F83}"/>
            </a:ext>
          </a:extLst>
        </xdr:cNvPr>
        <xdr:cNvSpPr txBox="1">
          <a:spLocks noChangeArrowheads="1"/>
        </xdr:cNvSpPr>
      </xdr:nvSpPr>
      <xdr:spPr bwMode="auto">
        <a:xfrm>
          <a:off x="17745075" y="11582400"/>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78</xdr:row>
      <xdr:rowOff>0</xdr:rowOff>
    </xdr:from>
    <xdr:to>
      <xdr:col>44</xdr:col>
      <xdr:colOff>600075</xdr:colOff>
      <xdr:row>83</xdr:row>
      <xdr:rowOff>76200</xdr:rowOff>
    </xdr:to>
    <xdr:sp macro="" textlink="">
      <xdr:nvSpPr>
        <xdr:cNvPr id="146" name="Text Box 1">
          <a:extLst>
            <a:ext uri="{FF2B5EF4-FFF2-40B4-BE49-F238E27FC236}">
              <a16:creationId xmlns:a16="http://schemas.microsoft.com/office/drawing/2014/main" id="{1C36F5EA-51EB-47C2-996D-C779B93CF8EE}"/>
            </a:ext>
          </a:extLst>
        </xdr:cNvPr>
        <xdr:cNvSpPr txBox="1">
          <a:spLocks noChangeArrowheads="1"/>
        </xdr:cNvSpPr>
      </xdr:nvSpPr>
      <xdr:spPr bwMode="auto">
        <a:xfrm>
          <a:off x="17116425" y="15059025"/>
          <a:ext cx="1047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78</xdr:row>
      <xdr:rowOff>0</xdr:rowOff>
    </xdr:from>
    <xdr:to>
      <xdr:col>44</xdr:col>
      <xdr:colOff>600075</xdr:colOff>
      <xdr:row>83</xdr:row>
      <xdr:rowOff>76200</xdr:rowOff>
    </xdr:to>
    <xdr:sp macro="" textlink="">
      <xdr:nvSpPr>
        <xdr:cNvPr id="147" name="Text Box 3">
          <a:extLst>
            <a:ext uri="{FF2B5EF4-FFF2-40B4-BE49-F238E27FC236}">
              <a16:creationId xmlns:a16="http://schemas.microsoft.com/office/drawing/2014/main" id="{54E9FBF1-AFC9-46C6-B18E-ABED238FC065}"/>
            </a:ext>
          </a:extLst>
        </xdr:cNvPr>
        <xdr:cNvSpPr txBox="1">
          <a:spLocks noChangeArrowheads="1"/>
        </xdr:cNvSpPr>
      </xdr:nvSpPr>
      <xdr:spPr bwMode="auto">
        <a:xfrm>
          <a:off x="17116425" y="15059025"/>
          <a:ext cx="1047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904875</xdr:colOff>
      <xdr:row>78</xdr:row>
      <xdr:rowOff>0</xdr:rowOff>
    </xdr:from>
    <xdr:to>
      <xdr:col>44</xdr:col>
      <xdr:colOff>1009650</xdr:colOff>
      <xdr:row>83</xdr:row>
      <xdr:rowOff>76200</xdr:rowOff>
    </xdr:to>
    <xdr:sp macro="" textlink="">
      <xdr:nvSpPr>
        <xdr:cNvPr id="148" name="Text Box 1">
          <a:extLst>
            <a:ext uri="{FF2B5EF4-FFF2-40B4-BE49-F238E27FC236}">
              <a16:creationId xmlns:a16="http://schemas.microsoft.com/office/drawing/2014/main" id="{BAE0E1A5-8885-463C-AD0B-93109CD087D5}"/>
            </a:ext>
          </a:extLst>
        </xdr:cNvPr>
        <xdr:cNvSpPr txBox="1">
          <a:spLocks noChangeArrowheads="1"/>
        </xdr:cNvSpPr>
      </xdr:nvSpPr>
      <xdr:spPr bwMode="auto">
        <a:xfrm>
          <a:off x="17526000" y="15059025"/>
          <a:ext cx="1047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78</xdr:row>
      <xdr:rowOff>0</xdr:rowOff>
    </xdr:from>
    <xdr:to>
      <xdr:col>44</xdr:col>
      <xdr:colOff>600075</xdr:colOff>
      <xdr:row>82</xdr:row>
      <xdr:rowOff>114300</xdr:rowOff>
    </xdr:to>
    <xdr:sp macro="" textlink="">
      <xdr:nvSpPr>
        <xdr:cNvPr id="149" name="Text Box 1">
          <a:extLst>
            <a:ext uri="{FF2B5EF4-FFF2-40B4-BE49-F238E27FC236}">
              <a16:creationId xmlns:a16="http://schemas.microsoft.com/office/drawing/2014/main" id="{FE53B764-7DD3-40FA-A57B-88EDB79318D1}"/>
            </a:ext>
          </a:extLst>
        </xdr:cNvPr>
        <xdr:cNvSpPr txBox="1">
          <a:spLocks noChangeArrowheads="1"/>
        </xdr:cNvSpPr>
      </xdr:nvSpPr>
      <xdr:spPr bwMode="auto">
        <a:xfrm>
          <a:off x="17116425" y="150590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78</xdr:row>
      <xdr:rowOff>0</xdr:rowOff>
    </xdr:from>
    <xdr:to>
      <xdr:col>44</xdr:col>
      <xdr:colOff>600075</xdr:colOff>
      <xdr:row>82</xdr:row>
      <xdr:rowOff>114300</xdr:rowOff>
    </xdr:to>
    <xdr:sp macro="" textlink="">
      <xdr:nvSpPr>
        <xdr:cNvPr id="150" name="Text Box 3">
          <a:extLst>
            <a:ext uri="{FF2B5EF4-FFF2-40B4-BE49-F238E27FC236}">
              <a16:creationId xmlns:a16="http://schemas.microsoft.com/office/drawing/2014/main" id="{4E0AF4C6-0DBF-4FB9-BDB7-2095BA56EC4B}"/>
            </a:ext>
          </a:extLst>
        </xdr:cNvPr>
        <xdr:cNvSpPr txBox="1">
          <a:spLocks noChangeArrowheads="1"/>
        </xdr:cNvSpPr>
      </xdr:nvSpPr>
      <xdr:spPr bwMode="auto">
        <a:xfrm>
          <a:off x="17116425" y="150590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78</xdr:row>
      <xdr:rowOff>0</xdr:rowOff>
    </xdr:from>
    <xdr:to>
      <xdr:col>44</xdr:col>
      <xdr:colOff>600075</xdr:colOff>
      <xdr:row>82</xdr:row>
      <xdr:rowOff>114300</xdr:rowOff>
    </xdr:to>
    <xdr:sp macro="" textlink="">
      <xdr:nvSpPr>
        <xdr:cNvPr id="151" name="Text Box 1">
          <a:extLst>
            <a:ext uri="{FF2B5EF4-FFF2-40B4-BE49-F238E27FC236}">
              <a16:creationId xmlns:a16="http://schemas.microsoft.com/office/drawing/2014/main" id="{30539D32-D0B9-4DD6-A978-8C66868EC32E}"/>
            </a:ext>
          </a:extLst>
        </xdr:cNvPr>
        <xdr:cNvSpPr txBox="1">
          <a:spLocks noChangeArrowheads="1"/>
        </xdr:cNvSpPr>
      </xdr:nvSpPr>
      <xdr:spPr bwMode="auto">
        <a:xfrm>
          <a:off x="17116425" y="150590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45</xdr:col>
      <xdr:colOff>0</xdr:colOff>
      <xdr:row>78</xdr:row>
      <xdr:rowOff>0</xdr:rowOff>
    </xdr:from>
    <xdr:to>
      <xdr:col>45</xdr:col>
      <xdr:colOff>104775</xdr:colOff>
      <xdr:row>82</xdr:row>
      <xdr:rowOff>114300</xdr:rowOff>
    </xdr:to>
    <xdr:sp macro="" textlink="">
      <xdr:nvSpPr>
        <xdr:cNvPr id="152" name="Text Box 3">
          <a:extLst>
            <a:ext uri="{FF2B5EF4-FFF2-40B4-BE49-F238E27FC236}">
              <a16:creationId xmlns:a16="http://schemas.microsoft.com/office/drawing/2014/main" id="{ABF2A694-00D4-438E-BFB3-AAE2F44A55EB}"/>
            </a:ext>
          </a:extLst>
        </xdr:cNvPr>
        <xdr:cNvSpPr txBox="1">
          <a:spLocks noChangeArrowheads="1"/>
        </xdr:cNvSpPr>
      </xdr:nvSpPr>
      <xdr:spPr bwMode="auto">
        <a:xfrm>
          <a:off x="18764250" y="1505902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67</xdr:row>
      <xdr:rowOff>0</xdr:rowOff>
    </xdr:from>
    <xdr:to>
      <xdr:col>44</xdr:col>
      <xdr:colOff>600075</xdr:colOff>
      <xdr:row>72</xdr:row>
      <xdr:rowOff>95250</xdr:rowOff>
    </xdr:to>
    <xdr:sp macro="" textlink="">
      <xdr:nvSpPr>
        <xdr:cNvPr id="153" name="Text Box 1">
          <a:extLst>
            <a:ext uri="{FF2B5EF4-FFF2-40B4-BE49-F238E27FC236}">
              <a16:creationId xmlns:a16="http://schemas.microsoft.com/office/drawing/2014/main" id="{0132358C-EEA8-4D26-946A-31CBCCE57206}"/>
            </a:ext>
          </a:extLst>
        </xdr:cNvPr>
        <xdr:cNvSpPr txBox="1">
          <a:spLocks noChangeArrowheads="1"/>
        </xdr:cNvSpPr>
      </xdr:nvSpPr>
      <xdr:spPr bwMode="auto">
        <a:xfrm>
          <a:off x="17116425" y="12782550"/>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67</xdr:row>
      <xdr:rowOff>0</xdr:rowOff>
    </xdr:from>
    <xdr:to>
      <xdr:col>44</xdr:col>
      <xdr:colOff>600075</xdr:colOff>
      <xdr:row>72</xdr:row>
      <xdr:rowOff>95250</xdr:rowOff>
    </xdr:to>
    <xdr:sp macro="" textlink="">
      <xdr:nvSpPr>
        <xdr:cNvPr id="154" name="Text Box 3">
          <a:extLst>
            <a:ext uri="{FF2B5EF4-FFF2-40B4-BE49-F238E27FC236}">
              <a16:creationId xmlns:a16="http://schemas.microsoft.com/office/drawing/2014/main" id="{0ABA6BDB-3108-4A2F-A601-EAEBE4436217}"/>
            </a:ext>
          </a:extLst>
        </xdr:cNvPr>
        <xdr:cNvSpPr txBox="1">
          <a:spLocks noChangeArrowheads="1"/>
        </xdr:cNvSpPr>
      </xdr:nvSpPr>
      <xdr:spPr bwMode="auto">
        <a:xfrm>
          <a:off x="17116425" y="12782550"/>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45</xdr:col>
      <xdr:colOff>428625</xdr:colOff>
      <xdr:row>67</xdr:row>
      <xdr:rowOff>95250</xdr:rowOff>
    </xdr:from>
    <xdr:to>
      <xdr:col>45</xdr:col>
      <xdr:colOff>533400</xdr:colOff>
      <xdr:row>72</xdr:row>
      <xdr:rowOff>190500</xdr:rowOff>
    </xdr:to>
    <xdr:sp macro="" textlink="">
      <xdr:nvSpPr>
        <xdr:cNvPr id="155" name="Text Box 1">
          <a:extLst>
            <a:ext uri="{FF2B5EF4-FFF2-40B4-BE49-F238E27FC236}">
              <a16:creationId xmlns:a16="http://schemas.microsoft.com/office/drawing/2014/main" id="{9E280EC8-E0FA-476D-81BB-4616A035C82A}"/>
            </a:ext>
          </a:extLst>
        </xdr:cNvPr>
        <xdr:cNvSpPr txBox="1">
          <a:spLocks noChangeArrowheads="1"/>
        </xdr:cNvSpPr>
      </xdr:nvSpPr>
      <xdr:spPr bwMode="auto">
        <a:xfrm>
          <a:off x="19192875" y="12877800"/>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1028700</xdr:colOff>
      <xdr:row>67</xdr:row>
      <xdr:rowOff>0</xdr:rowOff>
    </xdr:from>
    <xdr:to>
      <xdr:col>44</xdr:col>
      <xdr:colOff>1133475</xdr:colOff>
      <xdr:row>72</xdr:row>
      <xdr:rowOff>95250</xdr:rowOff>
    </xdr:to>
    <xdr:sp macro="" textlink="">
      <xdr:nvSpPr>
        <xdr:cNvPr id="156" name="Text Box 3">
          <a:extLst>
            <a:ext uri="{FF2B5EF4-FFF2-40B4-BE49-F238E27FC236}">
              <a16:creationId xmlns:a16="http://schemas.microsoft.com/office/drawing/2014/main" id="{5EC77268-03CC-4FC4-9138-4B325DF8F417}"/>
            </a:ext>
          </a:extLst>
        </xdr:cNvPr>
        <xdr:cNvSpPr txBox="1">
          <a:spLocks noChangeArrowheads="1"/>
        </xdr:cNvSpPr>
      </xdr:nvSpPr>
      <xdr:spPr bwMode="auto">
        <a:xfrm>
          <a:off x="17649825" y="12782550"/>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28575</xdr:colOff>
      <xdr:row>136</xdr:row>
      <xdr:rowOff>200025</xdr:rowOff>
    </xdr:from>
    <xdr:to>
      <xdr:col>12</xdr:col>
      <xdr:colOff>171450</xdr:colOff>
      <xdr:row>159</xdr:row>
      <xdr:rowOff>190500</xdr:rowOff>
    </xdr:to>
    <xdr:pic>
      <xdr:nvPicPr>
        <xdr:cNvPr id="157" name="Imagen 1">
          <a:extLst>
            <a:ext uri="{FF2B5EF4-FFF2-40B4-BE49-F238E27FC236}">
              <a16:creationId xmlns:a16="http://schemas.microsoft.com/office/drawing/2014/main" id="{3FD2CA3F-97D0-427E-BC4D-FB28618373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6489025"/>
          <a:ext cx="4524375" cy="441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142875</xdr:colOff>
      <xdr:row>137</xdr:row>
      <xdr:rowOff>76200</xdr:rowOff>
    </xdr:from>
    <xdr:to>
      <xdr:col>25</xdr:col>
      <xdr:colOff>209550</xdr:colOff>
      <xdr:row>159</xdr:row>
      <xdr:rowOff>142875</xdr:rowOff>
    </xdr:to>
    <xdr:pic>
      <xdr:nvPicPr>
        <xdr:cNvPr id="158" name="Imagen 3">
          <a:extLst>
            <a:ext uri="{FF2B5EF4-FFF2-40B4-BE49-F238E27FC236}">
              <a16:creationId xmlns:a16="http://schemas.microsoft.com/office/drawing/2014/main" id="{38EDE489-D271-47DF-AF9B-598E8B896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91175" y="26574750"/>
          <a:ext cx="410527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171450</xdr:colOff>
      <xdr:row>137</xdr:row>
      <xdr:rowOff>19050</xdr:rowOff>
    </xdr:from>
    <xdr:to>
      <xdr:col>40</xdr:col>
      <xdr:colOff>495300</xdr:colOff>
      <xdr:row>159</xdr:row>
      <xdr:rowOff>171450</xdr:rowOff>
    </xdr:to>
    <xdr:pic>
      <xdr:nvPicPr>
        <xdr:cNvPr id="159" name="Imagen 4">
          <a:extLst>
            <a:ext uri="{FF2B5EF4-FFF2-40B4-BE49-F238E27FC236}">
              <a16:creationId xmlns:a16="http://schemas.microsoft.com/office/drawing/2014/main" id="{E3A2D4C1-BFE6-446F-923A-0DA92ADC93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39450" y="26517600"/>
          <a:ext cx="3943350" cy="437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238125</xdr:colOff>
      <xdr:row>162</xdr:row>
      <xdr:rowOff>28575</xdr:rowOff>
    </xdr:from>
    <xdr:to>
      <xdr:col>11</xdr:col>
      <xdr:colOff>361950</xdr:colOff>
      <xdr:row>179</xdr:row>
      <xdr:rowOff>114300</xdr:rowOff>
    </xdr:to>
    <xdr:pic>
      <xdr:nvPicPr>
        <xdr:cNvPr id="160" name="Imagen 5">
          <a:extLst>
            <a:ext uri="{FF2B5EF4-FFF2-40B4-BE49-F238E27FC236}">
              <a16:creationId xmlns:a16="http://schemas.microsoft.com/office/drawing/2014/main" id="{8B938F0E-AF20-4871-B5E2-AB62931B4C4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31442025"/>
          <a:ext cx="3714750" cy="438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95250</xdr:colOff>
      <xdr:row>162</xdr:row>
      <xdr:rowOff>19050</xdr:rowOff>
    </xdr:from>
    <xdr:to>
      <xdr:col>23</xdr:col>
      <xdr:colOff>714375</xdr:colOff>
      <xdr:row>179</xdr:row>
      <xdr:rowOff>114300</xdr:rowOff>
    </xdr:to>
    <xdr:pic>
      <xdr:nvPicPr>
        <xdr:cNvPr id="161" name="Imagen 6">
          <a:extLst>
            <a:ext uri="{FF2B5EF4-FFF2-40B4-BE49-F238E27FC236}">
              <a16:creationId xmlns:a16="http://schemas.microsoft.com/office/drawing/2014/main" id="{AB9C59BC-B778-4060-86A9-4B2BB367C00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3550" y="31432500"/>
          <a:ext cx="3571875" cy="439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47625</xdr:colOff>
      <xdr:row>162</xdr:row>
      <xdr:rowOff>0</xdr:rowOff>
    </xdr:from>
    <xdr:to>
      <xdr:col>40</xdr:col>
      <xdr:colOff>523875</xdr:colOff>
      <xdr:row>179</xdr:row>
      <xdr:rowOff>114300</xdr:rowOff>
    </xdr:to>
    <xdr:pic>
      <xdr:nvPicPr>
        <xdr:cNvPr id="162" name="Imagen 7">
          <a:extLst>
            <a:ext uri="{FF2B5EF4-FFF2-40B4-BE49-F238E27FC236}">
              <a16:creationId xmlns:a16="http://schemas.microsoft.com/office/drawing/2014/main" id="{3589FE64-6F0F-4110-825A-C32EF3FA3CF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534650" y="31413450"/>
          <a:ext cx="4276725" cy="441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182</xdr:row>
      <xdr:rowOff>95250</xdr:rowOff>
    </xdr:from>
    <xdr:to>
      <xdr:col>18</xdr:col>
      <xdr:colOff>352425</xdr:colOff>
      <xdr:row>197</xdr:row>
      <xdr:rowOff>66675</xdr:rowOff>
    </xdr:to>
    <xdr:pic>
      <xdr:nvPicPr>
        <xdr:cNvPr id="163" name="Imagen 9">
          <a:extLst>
            <a:ext uri="{FF2B5EF4-FFF2-40B4-BE49-F238E27FC236}">
              <a16:creationId xmlns:a16="http://schemas.microsoft.com/office/drawing/2014/main" id="{CF74562D-A285-4888-AF8D-7C9868C98E3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52425" y="36671250"/>
          <a:ext cx="6267450" cy="465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123825</xdr:colOff>
      <xdr:row>182</xdr:row>
      <xdr:rowOff>66675</xdr:rowOff>
    </xdr:from>
    <xdr:to>
      <xdr:col>40</xdr:col>
      <xdr:colOff>523875</xdr:colOff>
      <xdr:row>197</xdr:row>
      <xdr:rowOff>114300</xdr:rowOff>
    </xdr:to>
    <xdr:pic>
      <xdr:nvPicPr>
        <xdr:cNvPr id="164" name="Imagen 10">
          <a:extLst>
            <a:ext uri="{FF2B5EF4-FFF2-40B4-BE49-F238E27FC236}">
              <a16:creationId xmlns:a16="http://schemas.microsoft.com/office/drawing/2014/main" id="{2072218D-F348-43A8-9AD0-043F882B5B1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b="22697"/>
        <a:stretch>
          <a:fillRect/>
        </a:stretch>
      </xdr:blipFill>
      <xdr:spPr bwMode="auto">
        <a:xfrm>
          <a:off x="9610725" y="36642675"/>
          <a:ext cx="5200650" cy="473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200</xdr:row>
      <xdr:rowOff>47625</xdr:rowOff>
    </xdr:from>
    <xdr:to>
      <xdr:col>22</xdr:col>
      <xdr:colOff>28575</xdr:colOff>
      <xdr:row>216</xdr:row>
      <xdr:rowOff>76200</xdr:rowOff>
    </xdr:to>
    <xdr:pic>
      <xdr:nvPicPr>
        <xdr:cNvPr id="165" name="Imagen 11">
          <a:extLst>
            <a:ext uri="{FF2B5EF4-FFF2-40B4-BE49-F238E27FC236}">
              <a16:creationId xmlns:a16="http://schemas.microsoft.com/office/drawing/2014/main" id="{28C9F904-3280-411D-9DFE-EF85C963880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52425" y="42052875"/>
          <a:ext cx="7181850" cy="486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333375</xdr:colOff>
      <xdr:row>200</xdr:row>
      <xdr:rowOff>66675</xdr:rowOff>
    </xdr:from>
    <xdr:to>
      <xdr:col>40</xdr:col>
      <xdr:colOff>666750</xdr:colOff>
      <xdr:row>216</xdr:row>
      <xdr:rowOff>66675</xdr:rowOff>
    </xdr:to>
    <xdr:pic>
      <xdr:nvPicPr>
        <xdr:cNvPr id="166" name="Imagen 12">
          <a:extLst>
            <a:ext uri="{FF2B5EF4-FFF2-40B4-BE49-F238E27FC236}">
              <a16:creationId xmlns:a16="http://schemas.microsoft.com/office/drawing/2014/main" id="{CD30DC51-E2A5-460A-B50B-7117C45FAF8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839075" y="42071925"/>
          <a:ext cx="7115175" cy="483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219</xdr:row>
      <xdr:rowOff>114300</xdr:rowOff>
    </xdr:from>
    <xdr:to>
      <xdr:col>19</xdr:col>
      <xdr:colOff>285750</xdr:colOff>
      <xdr:row>236</xdr:row>
      <xdr:rowOff>66675</xdr:rowOff>
    </xdr:to>
    <xdr:pic>
      <xdr:nvPicPr>
        <xdr:cNvPr id="167" name="Imagen 13">
          <a:extLst>
            <a:ext uri="{FF2B5EF4-FFF2-40B4-BE49-F238E27FC236}">
              <a16:creationId xmlns:a16="http://schemas.microsoft.com/office/drawing/2014/main" id="{F8B5493F-B048-4FBB-9A0F-406E2FF20FBB}"/>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71475" y="47748825"/>
          <a:ext cx="6705600"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95250</xdr:colOff>
      <xdr:row>219</xdr:row>
      <xdr:rowOff>76200</xdr:rowOff>
    </xdr:from>
    <xdr:to>
      <xdr:col>40</xdr:col>
      <xdr:colOff>619125</xdr:colOff>
      <xdr:row>236</xdr:row>
      <xdr:rowOff>123825</xdr:rowOff>
    </xdr:to>
    <xdr:pic>
      <xdr:nvPicPr>
        <xdr:cNvPr id="168" name="Imagen 14">
          <a:extLst>
            <a:ext uri="{FF2B5EF4-FFF2-40B4-BE49-F238E27FC236}">
              <a16:creationId xmlns:a16="http://schemas.microsoft.com/office/drawing/2014/main" id="{B45448F2-0654-415A-AD3A-8CCF562FC9C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600950" y="47710725"/>
          <a:ext cx="7305675" cy="523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239</xdr:row>
      <xdr:rowOff>76200</xdr:rowOff>
    </xdr:from>
    <xdr:to>
      <xdr:col>19</xdr:col>
      <xdr:colOff>285750</xdr:colOff>
      <xdr:row>255</xdr:row>
      <xdr:rowOff>190500</xdr:rowOff>
    </xdr:to>
    <xdr:pic>
      <xdr:nvPicPr>
        <xdr:cNvPr id="169" name="Imagen 16">
          <a:extLst>
            <a:ext uri="{FF2B5EF4-FFF2-40B4-BE49-F238E27FC236}">
              <a16:creationId xmlns:a16="http://schemas.microsoft.com/office/drawing/2014/main" id="{7BCC3F87-A652-457A-8AD5-5C45DA52EDD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33375" y="53578125"/>
          <a:ext cx="6743700" cy="493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95250</xdr:colOff>
      <xdr:row>239</xdr:row>
      <xdr:rowOff>47625</xdr:rowOff>
    </xdr:from>
    <xdr:to>
      <xdr:col>40</xdr:col>
      <xdr:colOff>714375</xdr:colOff>
      <xdr:row>255</xdr:row>
      <xdr:rowOff>171450</xdr:rowOff>
    </xdr:to>
    <xdr:pic>
      <xdr:nvPicPr>
        <xdr:cNvPr id="170" name="Imagen 17">
          <a:extLst>
            <a:ext uri="{FF2B5EF4-FFF2-40B4-BE49-F238E27FC236}">
              <a16:creationId xmlns:a16="http://schemas.microsoft.com/office/drawing/2014/main" id="{A81599CE-1375-4E2A-97FE-979C3B10D4E7}"/>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600950" y="53549550"/>
          <a:ext cx="7400925" cy="494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259</xdr:row>
      <xdr:rowOff>123825</xdr:rowOff>
    </xdr:from>
    <xdr:to>
      <xdr:col>19</xdr:col>
      <xdr:colOff>95250</xdr:colOff>
      <xdr:row>276</xdr:row>
      <xdr:rowOff>66675</xdr:rowOff>
    </xdr:to>
    <xdr:pic>
      <xdr:nvPicPr>
        <xdr:cNvPr id="171" name="Imagen 18">
          <a:extLst>
            <a:ext uri="{FF2B5EF4-FFF2-40B4-BE49-F238E27FC236}">
              <a16:creationId xmlns:a16="http://schemas.microsoft.com/office/drawing/2014/main" id="{3C775B6D-44BF-40CC-94AA-7741D42A7ADD}"/>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71475" y="59388375"/>
          <a:ext cx="6515100" cy="526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142875</xdr:colOff>
      <xdr:row>260</xdr:row>
      <xdr:rowOff>0</xdr:rowOff>
    </xdr:from>
    <xdr:to>
      <xdr:col>40</xdr:col>
      <xdr:colOff>314325</xdr:colOff>
      <xdr:row>276</xdr:row>
      <xdr:rowOff>114300</xdr:rowOff>
    </xdr:to>
    <xdr:pic>
      <xdr:nvPicPr>
        <xdr:cNvPr id="172" name="Imagen 19">
          <a:extLst>
            <a:ext uri="{FF2B5EF4-FFF2-40B4-BE49-F238E27FC236}">
              <a16:creationId xmlns:a16="http://schemas.microsoft.com/office/drawing/2014/main" id="{132735EB-81E8-492C-970D-4B4D361080B3}"/>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286625" y="59426475"/>
          <a:ext cx="7315200" cy="527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279</xdr:row>
      <xdr:rowOff>0</xdr:rowOff>
    </xdr:from>
    <xdr:to>
      <xdr:col>20</xdr:col>
      <xdr:colOff>114300</xdr:colOff>
      <xdr:row>296</xdr:row>
      <xdr:rowOff>0</xdr:rowOff>
    </xdr:to>
    <xdr:pic>
      <xdr:nvPicPr>
        <xdr:cNvPr id="173" name="Imagen 20">
          <a:extLst>
            <a:ext uri="{FF2B5EF4-FFF2-40B4-BE49-F238E27FC236}">
              <a16:creationId xmlns:a16="http://schemas.microsoft.com/office/drawing/2014/main" id="{7D56CBE1-8404-4808-B7C9-E1CDA9766ABB}"/>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42900" y="65455800"/>
          <a:ext cx="6915150"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279</xdr:row>
      <xdr:rowOff>95250</xdr:rowOff>
    </xdr:from>
    <xdr:to>
      <xdr:col>40</xdr:col>
      <xdr:colOff>762000</xdr:colOff>
      <xdr:row>296</xdr:row>
      <xdr:rowOff>0</xdr:rowOff>
    </xdr:to>
    <xdr:pic>
      <xdr:nvPicPr>
        <xdr:cNvPr id="174" name="Imagen 21">
          <a:extLst>
            <a:ext uri="{FF2B5EF4-FFF2-40B4-BE49-F238E27FC236}">
              <a16:creationId xmlns:a16="http://schemas.microsoft.com/office/drawing/2014/main" id="{1767ADD5-E034-4010-98D9-7E906AB36DC8}"/>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65551050"/>
          <a:ext cx="7505700" cy="522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43</xdr:col>
      <xdr:colOff>933450</xdr:colOff>
      <xdr:row>73</xdr:row>
      <xdr:rowOff>66675</xdr:rowOff>
    </xdr:from>
    <xdr:to>
      <xdr:col>44</xdr:col>
      <xdr:colOff>0</xdr:colOff>
      <xdr:row>77</xdr:row>
      <xdr:rowOff>190500</xdr:rowOff>
    </xdr:to>
    <xdr:sp macro="" textlink="">
      <xdr:nvSpPr>
        <xdr:cNvPr id="175" name="Text Box 3">
          <a:extLst>
            <a:ext uri="{FF2B5EF4-FFF2-40B4-BE49-F238E27FC236}">
              <a16:creationId xmlns:a16="http://schemas.microsoft.com/office/drawing/2014/main" id="{899327D2-B37A-4EFA-BADA-FFAEA7D04303}"/>
            </a:ext>
          </a:extLst>
        </xdr:cNvPr>
        <xdr:cNvSpPr txBox="1">
          <a:spLocks noChangeArrowheads="1"/>
        </xdr:cNvSpPr>
      </xdr:nvSpPr>
      <xdr:spPr bwMode="auto">
        <a:xfrm>
          <a:off x="16516350" y="14049375"/>
          <a:ext cx="1047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68</xdr:row>
      <xdr:rowOff>0</xdr:rowOff>
    </xdr:from>
    <xdr:to>
      <xdr:col>44</xdr:col>
      <xdr:colOff>600075</xdr:colOff>
      <xdr:row>73</xdr:row>
      <xdr:rowOff>114300</xdr:rowOff>
    </xdr:to>
    <xdr:sp macro="" textlink="">
      <xdr:nvSpPr>
        <xdr:cNvPr id="176" name="Text Box 1">
          <a:extLst>
            <a:ext uri="{FF2B5EF4-FFF2-40B4-BE49-F238E27FC236}">
              <a16:creationId xmlns:a16="http://schemas.microsoft.com/office/drawing/2014/main" id="{34632384-B4DD-4E05-ACAE-2ECE61D6A4AA}"/>
            </a:ext>
          </a:extLst>
        </xdr:cNvPr>
        <xdr:cNvSpPr txBox="1">
          <a:spLocks noChangeArrowheads="1"/>
        </xdr:cNvSpPr>
      </xdr:nvSpPr>
      <xdr:spPr bwMode="auto">
        <a:xfrm>
          <a:off x="17116425" y="12982575"/>
          <a:ext cx="1047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68</xdr:row>
      <xdr:rowOff>0</xdr:rowOff>
    </xdr:from>
    <xdr:to>
      <xdr:col>44</xdr:col>
      <xdr:colOff>600075</xdr:colOff>
      <xdr:row>73</xdr:row>
      <xdr:rowOff>114300</xdr:rowOff>
    </xdr:to>
    <xdr:sp macro="" textlink="">
      <xdr:nvSpPr>
        <xdr:cNvPr id="177" name="Text Box 3">
          <a:extLst>
            <a:ext uri="{FF2B5EF4-FFF2-40B4-BE49-F238E27FC236}">
              <a16:creationId xmlns:a16="http://schemas.microsoft.com/office/drawing/2014/main" id="{053AF44A-3775-4712-937E-65F95AEB037A}"/>
            </a:ext>
          </a:extLst>
        </xdr:cNvPr>
        <xdr:cNvSpPr txBox="1">
          <a:spLocks noChangeArrowheads="1"/>
        </xdr:cNvSpPr>
      </xdr:nvSpPr>
      <xdr:spPr bwMode="auto">
        <a:xfrm>
          <a:off x="17116425" y="12982575"/>
          <a:ext cx="1047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68</xdr:row>
      <xdr:rowOff>0</xdr:rowOff>
    </xdr:from>
    <xdr:to>
      <xdr:col>44</xdr:col>
      <xdr:colOff>600075</xdr:colOff>
      <xdr:row>73</xdr:row>
      <xdr:rowOff>114300</xdr:rowOff>
    </xdr:to>
    <xdr:sp macro="" textlink="">
      <xdr:nvSpPr>
        <xdr:cNvPr id="178" name="Text Box 1">
          <a:extLst>
            <a:ext uri="{FF2B5EF4-FFF2-40B4-BE49-F238E27FC236}">
              <a16:creationId xmlns:a16="http://schemas.microsoft.com/office/drawing/2014/main" id="{6CAB8FAE-6A35-4261-B189-DEED2E5FD7EF}"/>
            </a:ext>
          </a:extLst>
        </xdr:cNvPr>
        <xdr:cNvSpPr txBox="1">
          <a:spLocks noChangeArrowheads="1"/>
        </xdr:cNvSpPr>
      </xdr:nvSpPr>
      <xdr:spPr bwMode="auto">
        <a:xfrm>
          <a:off x="17116425" y="12982575"/>
          <a:ext cx="1047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68</xdr:row>
      <xdr:rowOff>0</xdr:rowOff>
    </xdr:from>
    <xdr:to>
      <xdr:col>44</xdr:col>
      <xdr:colOff>600075</xdr:colOff>
      <xdr:row>73</xdr:row>
      <xdr:rowOff>114300</xdr:rowOff>
    </xdr:to>
    <xdr:sp macro="" textlink="">
      <xdr:nvSpPr>
        <xdr:cNvPr id="179" name="Text Box 3">
          <a:extLst>
            <a:ext uri="{FF2B5EF4-FFF2-40B4-BE49-F238E27FC236}">
              <a16:creationId xmlns:a16="http://schemas.microsoft.com/office/drawing/2014/main" id="{53344A2C-7308-49CA-AC9D-69A8E4B7254D}"/>
            </a:ext>
          </a:extLst>
        </xdr:cNvPr>
        <xdr:cNvSpPr txBox="1">
          <a:spLocks noChangeArrowheads="1"/>
        </xdr:cNvSpPr>
      </xdr:nvSpPr>
      <xdr:spPr bwMode="auto">
        <a:xfrm>
          <a:off x="17116425" y="12982575"/>
          <a:ext cx="1047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68</xdr:row>
      <xdr:rowOff>0</xdr:rowOff>
    </xdr:from>
    <xdr:to>
      <xdr:col>44</xdr:col>
      <xdr:colOff>600075</xdr:colOff>
      <xdr:row>68</xdr:row>
      <xdr:rowOff>104775</xdr:rowOff>
    </xdr:to>
    <xdr:sp macro="" textlink="">
      <xdr:nvSpPr>
        <xdr:cNvPr id="180" name="Text Box 1">
          <a:extLst>
            <a:ext uri="{FF2B5EF4-FFF2-40B4-BE49-F238E27FC236}">
              <a16:creationId xmlns:a16="http://schemas.microsoft.com/office/drawing/2014/main" id="{438F383D-311E-4921-AEA2-97BBD46271E9}"/>
            </a:ext>
          </a:extLst>
        </xdr:cNvPr>
        <xdr:cNvSpPr txBox="1">
          <a:spLocks noChangeArrowheads="1"/>
        </xdr:cNvSpPr>
      </xdr:nvSpPr>
      <xdr:spPr bwMode="auto">
        <a:xfrm>
          <a:off x="17116425" y="129825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68</xdr:row>
      <xdr:rowOff>0</xdr:rowOff>
    </xdr:from>
    <xdr:to>
      <xdr:col>44</xdr:col>
      <xdr:colOff>600075</xdr:colOff>
      <xdr:row>68</xdr:row>
      <xdr:rowOff>104775</xdr:rowOff>
    </xdr:to>
    <xdr:sp macro="" textlink="">
      <xdr:nvSpPr>
        <xdr:cNvPr id="181" name="Text Box 3">
          <a:extLst>
            <a:ext uri="{FF2B5EF4-FFF2-40B4-BE49-F238E27FC236}">
              <a16:creationId xmlns:a16="http://schemas.microsoft.com/office/drawing/2014/main" id="{94C4E3E8-0578-43A1-9D80-9FF68C3DC103}"/>
            </a:ext>
          </a:extLst>
        </xdr:cNvPr>
        <xdr:cNvSpPr txBox="1">
          <a:spLocks noChangeArrowheads="1"/>
        </xdr:cNvSpPr>
      </xdr:nvSpPr>
      <xdr:spPr bwMode="auto">
        <a:xfrm>
          <a:off x="17116425" y="129825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68</xdr:row>
      <xdr:rowOff>0</xdr:rowOff>
    </xdr:from>
    <xdr:to>
      <xdr:col>44</xdr:col>
      <xdr:colOff>600075</xdr:colOff>
      <xdr:row>68</xdr:row>
      <xdr:rowOff>104775</xdr:rowOff>
    </xdr:to>
    <xdr:sp macro="" textlink="">
      <xdr:nvSpPr>
        <xdr:cNvPr id="182" name="Text Box 1">
          <a:extLst>
            <a:ext uri="{FF2B5EF4-FFF2-40B4-BE49-F238E27FC236}">
              <a16:creationId xmlns:a16="http://schemas.microsoft.com/office/drawing/2014/main" id="{5F1CDDB5-5D09-412E-A93F-C64D37002274}"/>
            </a:ext>
          </a:extLst>
        </xdr:cNvPr>
        <xdr:cNvSpPr txBox="1">
          <a:spLocks noChangeArrowheads="1"/>
        </xdr:cNvSpPr>
      </xdr:nvSpPr>
      <xdr:spPr bwMode="auto">
        <a:xfrm>
          <a:off x="17116425" y="129825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68</xdr:row>
      <xdr:rowOff>0</xdr:rowOff>
    </xdr:from>
    <xdr:to>
      <xdr:col>44</xdr:col>
      <xdr:colOff>600075</xdr:colOff>
      <xdr:row>68</xdr:row>
      <xdr:rowOff>104775</xdr:rowOff>
    </xdr:to>
    <xdr:sp macro="" textlink="">
      <xdr:nvSpPr>
        <xdr:cNvPr id="183" name="Text Box 3">
          <a:extLst>
            <a:ext uri="{FF2B5EF4-FFF2-40B4-BE49-F238E27FC236}">
              <a16:creationId xmlns:a16="http://schemas.microsoft.com/office/drawing/2014/main" id="{27D227A7-7E26-4A51-9223-59CA87BD9407}"/>
            </a:ext>
          </a:extLst>
        </xdr:cNvPr>
        <xdr:cNvSpPr txBox="1">
          <a:spLocks noChangeArrowheads="1"/>
        </xdr:cNvSpPr>
      </xdr:nvSpPr>
      <xdr:spPr bwMode="auto">
        <a:xfrm>
          <a:off x="17116425" y="129825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66</xdr:row>
      <xdr:rowOff>0</xdr:rowOff>
    </xdr:from>
    <xdr:to>
      <xdr:col>44</xdr:col>
      <xdr:colOff>600075</xdr:colOff>
      <xdr:row>71</xdr:row>
      <xdr:rowOff>114300</xdr:rowOff>
    </xdr:to>
    <xdr:sp macro="" textlink="">
      <xdr:nvSpPr>
        <xdr:cNvPr id="184" name="Text Box 1">
          <a:extLst>
            <a:ext uri="{FF2B5EF4-FFF2-40B4-BE49-F238E27FC236}">
              <a16:creationId xmlns:a16="http://schemas.microsoft.com/office/drawing/2014/main" id="{FB72D040-BC79-43A2-B800-6D8FE14A1692}"/>
            </a:ext>
          </a:extLst>
        </xdr:cNvPr>
        <xdr:cNvSpPr txBox="1">
          <a:spLocks noChangeArrowheads="1"/>
        </xdr:cNvSpPr>
      </xdr:nvSpPr>
      <xdr:spPr bwMode="auto">
        <a:xfrm>
          <a:off x="17116425" y="12582525"/>
          <a:ext cx="1047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66</xdr:row>
      <xdr:rowOff>0</xdr:rowOff>
    </xdr:from>
    <xdr:to>
      <xdr:col>44</xdr:col>
      <xdr:colOff>600075</xdr:colOff>
      <xdr:row>71</xdr:row>
      <xdr:rowOff>114300</xdr:rowOff>
    </xdr:to>
    <xdr:sp macro="" textlink="">
      <xdr:nvSpPr>
        <xdr:cNvPr id="185" name="Text Box 3">
          <a:extLst>
            <a:ext uri="{FF2B5EF4-FFF2-40B4-BE49-F238E27FC236}">
              <a16:creationId xmlns:a16="http://schemas.microsoft.com/office/drawing/2014/main" id="{62C03F2A-6CA8-4C61-AA5F-09C02555C5B9}"/>
            </a:ext>
          </a:extLst>
        </xdr:cNvPr>
        <xdr:cNvSpPr txBox="1">
          <a:spLocks noChangeArrowheads="1"/>
        </xdr:cNvSpPr>
      </xdr:nvSpPr>
      <xdr:spPr bwMode="auto">
        <a:xfrm>
          <a:off x="17116425" y="12582525"/>
          <a:ext cx="1047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695325</xdr:colOff>
      <xdr:row>68</xdr:row>
      <xdr:rowOff>57150</xdr:rowOff>
    </xdr:from>
    <xdr:to>
      <xdr:col>44</xdr:col>
      <xdr:colOff>800100</xdr:colOff>
      <xdr:row>73</xdr:row>
      <xdr:rowOff>161925</xdr:rowOff>
    </xdr:to>
    <xdr:sp macro="" textlink="">
      <xdr:nvSpPr>
        <xdr:cNvPr id="186" name="Text Box 1">
          <a:extLst>
            <a:ext uri="{FF2B5EF4-FFF2-40B4-BE49-F238E27FC236}">
              <a16:creationId xmlns:a16="http://schemas.microsoft.com/office/drawing/2014/main" id="{10CE8109-654A-4753-BC30-B8410EC4B094}"/>
            </a:ext>
          </a:extLst>
        </xdr:cNvPr>
        <xdr:cNvSpPr txBox="1">
          <a:spLocks noChangeArrowheads="1"/>
        </xdr:cNvSpPr>
      </xdr:nvSpPr>
      <xdr:spPr bwMode="auto">
        <a:xfrm>
          <a:off x="17316450" y="13039725"/>
          <a:ext cx="1047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60</xdr:row>
      <xdr:rowOff>0</xdr:rowOff>
    </xdr:from>
    <xdr:to>
      <xdr:col>44</xdr:col>
      <xdr:colOff>600075</xdr:colOff>
      <xdr:row>64</xdr:row>
      <xdr:rowOff>123825</xdr:rowOff>
    </xdr:to>
    <xdr:sp macro="" textlink="">
      <xdr:nvSpPr>
        <xdr:cNvPr id="187" name="Text Box 1">
          <a:extLst>
            <a:ext uri="{FF2B5EF4-FFF2-40B4-BE49-F238E27FC236}">
              <a16:creationId xmlns:a16="http://schemas.microsoft.com/office/drawing/2014/main" id="{0D83E404-9BB3-43D6-BED5-304C3410F61E}"/>
            </a:ext>
          </a:extLst>
        </xdr:cNvPr>
        <xdr:cNvSpPr txBox="1">
          <a:spLocks noChangeArrowheads="1"/>
        </xdr:cNvSpPr>
      </xdr:nvSpPr>
      <xdr:spPr bwMode="auto">
        <a:xfrm>
          <a:off x="17116425" y="11382375"/>
          <a:ext cx="1047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60</xdr:row>
      <xdr:rowOff>0</xdr:rowOff>
    </xdr:from>
    <xdr:to>
      <xdr:col>44</xdr:col>
      <xdr:colOff>600075</xdr:colOff>
      <xdr:row>64</xdr:row>
      <xdr:rowOff>123825</xdr:rowOff>
    </xdr:to>
    <xdr:sp macro="" textlink="">
      <xdr:nvSpPr>
        <xdr:cNvPr id="188" name="Text Box 3">
          <a:extLst>
            <a:ext uri="{FF2B5EF4-FFF2-40B4-BE49-F238E27FC236}">
              <a16:creationId xmlns:a16="http://schemas.microsoft.com/office/drawing/2014/main" id="{AA292C45-2F99-4FB2-A6BE-46682BC23881}"/>
            </a:ext>
          </a:extLst>
        </xdr:cNvPr>
        <xdr:cNvSpPr txBox="1">
          <a:spLocks noChangeArrowheads="1"/>
        </xdr:cNvSpPr>
      </xdr:nvSpPr>
      <xdr:spPr bwMode="auto">
        <a:xfrm>
          <a:off x="17116425" y="11382375"/>
          <a:ext cx="1047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60</xdr:row>
      <xdr:rowOff>0</xdr:rowOff>
    </xdr:from>
    <xdr:to>
      <xdr:col>44</xdr:col>
      <xdr:colOff>600075</xdr:colOff>
      <xdr:row>64</xdr:row>
      <xdr:rowOff>123825</xdr:rowOff>
    </xdr:to>
    <xdr:sp macro="" textlink="">
      <xdr:nvSpPr>
        <xdr:cNvPr id="189" name="Text Box 1">
          <a:extLst>
            <a:ext uri="{FF2B5EF4-FFF2-40B4-BE49-F238E27FC236}">
              <a16:creationId xmlns:a16="http://schemas.microsoft.com/office/drawing/2014/main" id="{D72FFE53-A750-4EC5-85E6-05FD560E643A}"/>
            </a:ext>
          </a:extLst>
        </xdr:cNvPr>
        <xdr:cNvSpPr txBox="1">
          <a:spLocks noChangeArrowheads="1"/>
        </xdr:cNvSpPr>
      </xdr:nvSpPr>
      <xdr:spPr bwMode="auto">
        <a:xfrm>
          <a:off x="17116425" y="11382375"/>
          <a:ext cx="1047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60</xdr:row>
      <xdr:rowOff>0</xdr:rowOff>
    </xdr:from>
    <xdr:to>
      <xdr:col>44</xdr:col>
      <xdr:colOff>600075</xdr:colOff>
      <xdr:row>64</xdr:row>
      <xdr:rowOff>123825</xdr:rowOff>
    </xdr:to>
    <xdr:sp macro="" textlink="">
      <xdr:nvSpPr>
        <xdr:cNvPr id="190" name="Text Box 3">
          <a:extLst>
            <a:ext uri="{FF2B5EF4-FFF2-40B4-BE49-F238E27FC236}">
              <a16:creationId xmlns:a16="http://schemas.microsoft.com/office/drawing/2014/main" id="{41F1D359-F378-4DC4-A82A-82D79415CB33}"/>
            </a:ext>
          </a:extLst>
        </xdr:cNvPr>
        <xdr:cNvSpPr txBox="1">
          <a:spLocks noChangeArrowheads="1"/>
        </xdr:cNvSpPr>
      </xdr:nvSpPr>
      <xdr:spPr bwMode="auto">
        <a:xfrm>
          <a:off x="17116425" y="11382375"/>
          <a:ext cx="1047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60</xdr:row>
      <xdr:rowOff>0</xdr:rowOff>
    </xdr:from>
    <xdr:to>
      <xdr:col>44</xdr:col>
      <xdr:colOff>600075</xdr:colOff>
      <xdr:row>65</xdr:row>
      <xdr:rowOff>114300</xdr:rowOff>
    </xdr:to>
    <xdr:sp macro="" textlink="">
      <xdr:nvSpPr>
        <xdr:cNvPr id="191" name="Text Box 1">
          <a:extLst>
            <a:ext uri="{FF2B5EF4-FFF2-40B4-BE49-F238E27FC236}">
              <a16:creationId xmlns:a16="http://schemas.microsoft.com/office/drawing/2014/main" id="{3D4030EF-9E58-4B6C-9C5B-DCE37051A8FE}"/>
            </a:ext>
          </a:extLst>
        </xdr:cNvPr>
        <xdr:cNvSpPr txBox="1">
          <a:spLocks noChangeArrowheads="1"/>
        </xdr:cNvSpPr>
      </xdr:nvSpPr>
      <xdr:spPr bwMode="auto">
        <a:xfrm>
          <a:off x="17116425" y="11382375"/>
          <a:ext cx="1047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476250</xdr:colOff>
      <xdr:row>60</xdr:row>
      <xdr:rowOff>171450</xdr:rowOff>
    </xdr:from>
    <xdr:to>
      <xdr:col>44</xdr:col>
      <xdr:colOff>581025</xdr:colOff>
      <xdr:row>66</xdr:row>
      <xdr:rowOff>85725</xdr:rowOff>
    </xdr:to>
    <xdr:sp macro="" textlink="">
      <xdr:nvSpPr>
        <xdr:cNvPr id="192" name="Text Box 3">
          <a:extLst>
            <a:ext uri="{FF2B5EF4-FFF2-40B4-BE49-F238E27FC236}">
              <a16:creationId xmlns:a16="http://schemas.microsoft.com/office/drawing/2014/main" id="{90C113B6-44EC-4C44-96A2-493E7638FAB3}"/>
            </a:ext>
          </a:extLst>
        </xdr:cNvPr>
        <xdr:cNvSpPr txBox="1">
          <a:spLocks noChangeArrowheads="1"/>
        </xdr:cNvSpPr>
      </xdr:nvSpPr>
      <xdr:spPr bwMode="auto">
        <a:xfrm>
          <a:off x="17097375" y="11553825"/>
          <a:ext cx="1047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676275</xdr:colOff>
      <xdr:row>59</xdr:row>
      <xdr:rowOff>161925</xdr:rowOff>
    </xdr:from>
    <xdr:to>
      <xdr:col>44</xdr:col>
      <xdr:colOff>781050</xdr:colOff>
      <xdr:row>65</xdr:row>
      <xdr:rowOff>76200</xdr:rowOff>
    </xdr:to>
    <xdr:sp macro="" textlink="">
      <xdr:nvSpPr>
        <xdr:cNvPr id="193" name="Text Box 1">
          <a:extLst>
            <a:ext uri="{FF2B5EF4-FFF2-40B4-BE49-F238E27FC236}">
              <a16:creationId xmlns:a16="http://schemas.microsoft.com/office/drawing/2014/main" id="{D6427CA7-F079-4BFC-99A8-7267A3C91B4F}"/>
            </a:ext>
          </a:extLst>
        </xdr:cNvPr>
        <xdr:cNvSpPr txBox="1">
          <a:spLocks noChangeArrowheads="1"/>
        </xdr:cNvSpPr>
      </xdr:nvSpPr>
      <xdr:spPr bwMode="auto">
        <a:xfrm>
          <a:off x="17297400" y="11344275"/>
          <a:ext cx="1047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1123950</xdr:colOff>
      <xdr:row>60</xdr:row>
      <xdr:rowOff>0</xdr:rowOff>
    </xdr:from>
    <xdr:to>
      <xdr:col>44</xdr:col>
      <xdr:colOff>1228725</xdr:colOff>
      <xdr:row>65</xdr:row>
      <xdr:rowOff>114300</xdr:rowOff>
    </xdr:to>
    <xdr:sp macro="" textlink="">
      <xdr:nvSpPr>
        <xdr:cNvPr id="194" name="Text Box 3">
          <a:extLst>
            <a:ext uri="{FF2B5EF4-FFF2-40B4-BE49-F238E27FC236}">
              <a16:creationId xmlns:a16="http://schemas.microsoft.com/office/drawing/2014/main" id="{1D829FBD-079D-4BEA-BB0D-7D77145F39B4}"/>
            </a:ext>
          </a:extLst>
        </xdr:cNvPr>
        <xdr:cNvSpPr txBox="1">
          <a:spLocks noChangeArrowheads="1"/>
        </xdr:cNvSpPr>
      </xdr:nvSpPr>
      <xdr:spPr bwMode="auto">
        <a:xfrm>
          <a:off x="17745075" y="11382375"/>
          <a:ext cx="1047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66</xdr:row>
      <xdr:rowOff>0</xdr:rowOff>
    </xdr:from>
    <xdr:to>
      <xdr:col>44</xdr:col>
      <xdr:colOff>600075</xdr:colOff>
      <xdr:row>71</xdr:row>
      <xdr:rowOff>114300</xdr:rowOff>
    </xdr:to>
    <xdr:sp macro="" textlink="">
      <xdr:nvSpPr>
        <xdr:cNvPr id="195" name="Text Box 1">
          <a:extLst>
            <a:ext uri="{FF2B5EF4-FFF2-40B4-BE49-F238E27FC236}">
              <a16:creationId xmlns:a16="http://schemas.microsoft.com/office/drawing/2014/main" id="{BF0A7661-C56C-460C-B2F3-0802741CAD1D}"/>
            </a:ext>
          </a:extLst>
        </xdr:cNvPr>
        <xdr:cNvSpPr txBox="1">
          <a:spLocks noChangeArrowheads="1"/>
        </xdr:cNvSpPr>
      </xdr:nvSpPr>
      <xdr:spPr bwMode="auto">
        <a:xfrm>
          <a:off x="17116425" y="12582525"/>
          <a:ext cx="1047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66</xdr:row>
      <xdr:rowOff>0</xdr:rowOff>
    </xdr:from>
    <xdr:to>
      <xdr:col>44</xdr:col>
      <xdr:colOff>600075</xdr:colOff>
      <xdr:row>71</xdr:row>
      <xdr:rowOff>114300</xdr:rowOff>
    </xdr:to>
    <xdr:sp macro="" textlink="">
      <xdr:nvSpPr>
        <xdr:cNvPr id="196" name="Text Box 3">
          <a:extLst>
            <a:ext uri="{FF2B5EF4-FFF2-40B4-BE49-F238E27FC236}">
              <a16:creationId xmlns:a16="http://schemas.microsoft.com/office/drawing/2014/main" id="{9EC2AD29-C42F-47DE-BCE1-4C6A80CB11A5}"/>
            </a:ext>
          </a:extLst>
        </xdr:cNvPr>
        <xdr:cNvSpPr txBox="1">
          <a:spLocks noChangeArrowheads="1"/>
        </xdr:cNvSpPr>
      </xdr:nvSpPr>
      <xdr:spPr bwMode="auto">
        <a:xfrm>
          <a:off x="17116425" y="12582525"/>
          <a:ext cx="1047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45</xdr:col>
      <xdr:colOff>428625</xdr:colOff>
      <xdr:row>66</xdr:row>
      <xdr:rowOff>95250</xdr:rowOff>
    </xdr:from>
    <xdr:to>
      <xdr:col>45</xdr:col>
      <xdr:colOff>533400</xdr:colOff>
      <xdr:row>72</xdr:row>
      <xdr:rowOff>9525</xdr:rowOff>
    </xdr:to>
    <xdr:sp macro="" textlink="">
      <xdr:nvSpPr>
        <xdr:cNvPr id="197" name="Text Box 1">
          <a:extLst>
            <a:ext uri="{FF2B5EF4-FFF2-40B4-BE49-F238E27FC236}">
              <a16:creationId xmlns:a16="http://schemas.microsoft.com/office/drawing/2014/main" id="{E68A1D7D-DE6B-40F0-B847-8145305C4E97}"/>
            </a:ext>
          </a:extLst>
        </xdr:cNvPr>
        <xdr:cNvSpPr txBox="1">
          <a:spLocks noChangeArrowheads="1"/>
        </xdr:cNvSpPr>
      </xdr:nvSpPr>
      <xdr:spPr bwMode="auto">
        <a:xfrm>
          <a:off x="19192875" y="12677775"/>
          <a:ext cx="1047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1028700</xdr:colOff>
      <xdr:row>66</xdr:row>
      <xdr:rowOff>0</xdr:rowOff>
    </xdr:from>
    <xdr:to>
      <xdr:col>44</xdr:col>
      <xdr:colOff>1133475</xdr:colOff>
      <xdr:row>71</xdr:row>
      <xdr:rowOff>114300</xdr:rowOff>
    </xdr:to>
    <xdr:sp macro="" textlink="">
      <xdr:nvSpPr>
        <xdr:cNvPr id="198" name="Text Box 3">
          <a:extLst>
            <a:ext uri="{FF2B5EF4-FFF2-40B4-BE49-F238E27FC236}">
              <a16:creationId xmlns:a16="http://schemas.microsoft.com/office/drawing/2014/main" id="{2B182398-1A08-4997-A0A3-A5F900002842}"/>
            </a:ext>
          </a:extLst>
        </xdr:cNvPr>
        <xdr:cNvSpPr txBox="1">
          <a:spLocks noChangeArrowheads="1"/>
        </xdr:cNvSpPr>
      </xdr:nvSpPr>
      <xdr:spPr bwMode="auto">
        <a:xfrm>
          <a:off x="17649825" y="12582525"/>
          <a:ext cx="1047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66</xdr:row>
      <xdr:rowOff>0</xdr:rowOff>
    </xdr:from>
    <xdr:to>
      <xdr:col>44</xdr:col>
      <xdr:colOff>600075</xdr:colOff>
      <xdr:row>71</xdr:row>
      <xdr:rowOff>114300</xdr:rowOff>
    </xdr:to>
    <xdr:sp macro="" textlink="">
      <xdr:nvSpPr>
        <xdr:cNvPr id="199" name="Text Box 1">
          <a:extLst>
            <a:ext uri="{FF2B5EF4-FFF2-40B4-BE49-F238E27FC236}">
              <a16:creationId xmlns:a16="http://schemas.microsoft.com/office/drawing/2014/main" id="{4C898738-BE39-4BA7-85F7-FA5FDAA93F85}"/>
            </a:ext>
          </a:extLst>
        </xdr:cNvPr>
        <xdr:cNvSpPr txBox="1">
          <a:spLocks noChangeArrowheads="1"/>
        </xdr:cNvSpPr>
      </xdr:nvSpPr>
      <xdr:spPr bwMode="auto">
        <a:xfrm>
          <a:off x="17116425" y="12582525"/>
          <a:ext cx="1047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66</xdr:row>
      <xdr:rowOff>0</xdr:rowOff>
    </xdr:from>
    <xdr:to>
      <xdr:col>44</xdr:col>
      <xdr:colOff>600075</xdr:colOff>
      <xdr:row>71</xdr:row>
      <xdr:rowOff>114300</xdr:rowOff>
    </xdr:to>
    <xdr:sp macro="" textlink="">
      <xdr:nvSpPr>
        <xdr:cNvPr id="200" name="Text Box 3">
          <a:extLst>
            <a:ext uri="{FF2B5EF4-FFF2-40B4-BE49-F238E27FC236}">
              <a16:creationId xmlns:a16="http://schemas.microsoft.com/office/drawing/2014/main" id="{7C342760-AC0A-4B08-9701-408E7CAB4E71}"/>
            </a:ext>
          </a:extLst>
        </xdr:cNvPr>
        <xdr:cNvSpPr txBox="1">
          <a:spLocks noChangeArrowheads="1"/>
        </xdr:cNvSpPr>
      </xdr:nvSpPr>
      <xdr:spPr bwMode="auto">
        <a:xfrm>
          <a:off x="17116425" y="12582525"/>
          <a:ext cx="1047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66</xdr:row>
      <xdr:rowOff>0</xdr:rowOff>
    </xdr:from>
    <xdr:to>
      <xdr:col>44</xdr:col>
      <xdr:colOff>600075</xdr:colOff>
      <xdr:row>71</xdr:row>
      <xdr:rowOff>114300</xdr:rowOff>
    </xdr:to>
    <xdr:sp macro="" textlink="">
      <xdr:nvSpPr>
        <xdr:cNvPr id="201" name="Text Box 1">
          <a:extLst>
            <a:ext uri="{FF2B5EF4-FFF2-40B4-BE49-F238E27FC236}">
              <a16:creationId xmlns:a16="http://schemas.microsoft.com/office/drawing/2014/main" id="{0566829E-939A-4C71-9908-9766104A3BC2}"/>
            </a:ext>
          </a:extLst>
        </xdr:cNvPr>
        <xdr:cNvSpPr txBox="1">
          <a:spLocks noChangeArrowheads="1"/>
        </xdr:cNvSpPr>
      </xdr:nvSpPr>
      <xdr:spPr bwMode="auto">
        <a:xfrm>
          <a:off x="17116425" y="12582525"/>
          <a:ext cx="1047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66</xdr:row>
      <xdr:rowOff>0</xdr:rowOff>
    </xdr:from>
    <xdr:to>
      <xdr:col>44</xdr:col>
      <xdr:colOff>600075</xdr:colOff>
      <xdr:row>71</xdr:row>
      <xdr:rowOff>114300</xdr:rowOff>
    </xdr:to>
    <xdr:sp macro="" textlink="">
      <xdr:nvSpPr>
        <xdr:cNvPr id="202" name="Text Box 3">
          <a:extLst>
            <a:ext uri="{FF2B5EF4-FFF2-40B4-BE49-F238E27FC236}">
              <a16:creationId xmlns:a16="http://schemas.microsoft.com/office/drawing/2014/main" id="{B9EE6D70-A9BB-40CD-8720-A26DF5907F6A}"/>
            </a:ext>
          </a:extLst>
        </xdr:cNvPr>
        <xdr:cNvSpPr txBox="1">
          <a:spLocks noChangeArrowheads="1"/>
        </xdr:cNvSpPr>
      </xdr:nvSpPr>
      <xdr:spPr bwMode="auto">
        <a:xfrm>
          <a:off x="17116425" y="12582525"/>
          <a:ext cx="1047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74</xdr:row>
      <xdr:rowOff>0</xdr:rowOff>
    </xdr:from>
    <xdr:to>
      <xdr:col>44</xdr:col>
      <xdr:colOff>600075</xdr:colOff>
      <xdr:row>74</xdr:row>
      <xdr:rowOff>104775</xdr:rowOff>
    </xdr:to>
    <xdr:sp macro="" textlink="">
      <xdr:nvSpPr>
        <xdr:cNvPr id="203" name="Text Box 1">
          <a:extLst>
            <a:ext uri="{FF2B5EF4-FFF2-40B4-BE49-F238E27FC236}">
              <a16:creationId xmlns:a16="http://schemas.microsoft.com/office/drawing/2014/main" id="{9EA5D19E-5EF5-45AA-8B06-0B5F2A4C1C92}"/>
            </a:ext>
          </a:extLst>
        </xdr:cNvPr>
        <xdr:cNvSpPr txBox="1">
          <a:spLocks noChangeArrowheads="1"/>
        </xdr:cNvSpPr>
      </xdr:nvSpPr>
      <xdr:spPr bwMode="auto">
        <a:xfrm>
          <a:off x="17116425" y="141827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74</xdr:row>
      <xdr:rowOff>0</xdr:rowOff>
    </xdr:from>
    <xdr:to>
      <xdr:col>44</xdr:col>
      <xdr:colOff>600075</xdr:colOff>
      <xdr:row>74</xdr:row>
      <xdr:rowOff>104775</xdr:rowOff>
    </xdr:to>
    <xdr:sp macro="" textlink="">
      <xdr:nvSpPr>
        <xdr:cNvPr id="204" name="Text Box 3">
          <a:extLst>
            <a:ext uri="{FF2B5EF4-FFF2-40B4-BE49-F238E27FC236}">
              <a16:creationId xmlns:a16="http://schemas.microsoft.com/office/drawing/2014/main" id="{D39CEB2E-6043-42D2-9375-FAB3E4AEE697}"/>
            </a:ext>
          </a:extLst>
        </xdr:cNvPr>
        <xdr:cNvSpPr txBox="1">
          <a:spLocks noChangeArrowheads="1"/>
        </xdr:cNvSpPr>
      </xdr:nvSpPr>
      <xdr:spPr bwMode="auto">
        <a:xfrm>
          <a:off x="17116425" y="141827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74</xdr:row>
      <xdr:rowOff>0</xdr:rowOff>
    </xdr:from>
    <xdr:to>
      <xdr:col>44</xdr:col>
      <xdr:colOff>600075</xdr:colOff>
      <xdr:row>74</xdr:row>
      <xdr:rowOff>104775</xdr:rowOff>
    </xdr:to>
    <xdr:sp macro="" textlink="">
      <xdr:nvSpPr>
        <xdr:cNvPr id="205" name="Text Box 1">
          <a:extLst>
            <a:ext uri="{FF2B5EF4-FFF2-40B4-BE49-F238E27FC236}">
              <a16:creationId xmlns:a16="http://schemas.microsoft.com/office/drawing/2014/main" id="{A1D98C3D-3B3B-452B-B68E-436FDCAEFD01}"/>
            </a:ext>
          </a:extLst>
        </xdr:cNvPr>
        <xdr:cNvSpPr txBox="1">
          <a:spLocks noChangeArrowheads="1"/>
        </xdr:cNvSpPr>
      </xdr:nvSpPr>
      <xdr:spPr bwMode="auto">
        <a:xfrm>
          <a:off x="17116425" y="141827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74</xdr:row>
      <xdr:rowOff>0</xdr:rowOff>
    </xdr:from>
    <xdr:to>
      <xdr:col>44</xdr:col>
      <xdr:colOff>600075</xdr:colOff>
      <xdr:row>74</xdr:row>
      <xdr:rowOff>104775</xdr:rowOff>
    </xdr:to>
    <xdr:sp macro="" textlink="">
      <xdr:nvSpPr>
        <xdr:cNvPr id="206" name="Text Box 3">
          <a:extLst>
            <a:ext uri="{FF2B5EF4-FFF2-40B4-BE49-F238E27FC236}">
              <a16:creationId xmlns:a16="http://schemas.microsoft.com/office/drawing/2014/main" id="{56B4EF0E-F498-4780-B62B-97A67DDE4F04}"/>
            </a:ext>
          </a:extLst>
        </xdr:cNvPr>
        <xdr:cNvSpPr txBox="1">
          <a:spLocks noChangeArrowheads="1"/>
        </xdr:cNvSpPr>
      </xdr:nvSpPr>
      <xdr:spPr bwMode="auto">
        <a:xfrm>
          <a:off x="17116425" y="141827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66</xdr:row>
      <xdr:rowOff>0</xdr:rowOff>
    </xdr:from>
    <xdr:to>
      <xdr:col>44</xdr:col>
      <xdr:colOff>600075</xdr:colOff>
      <xdr:row>71</xdr:row>
      <xdr:rowOff>95250</xdr:rowOff>
    </xdr:to>
    <xdr:sp macro="" textlink="">
      <xdr:nvSpPr>
        <xdr:cNvPr id="207" name="Text Box 1">
          <a:extLst>
            <a:ext uri="{FF2B5EF4-FFF2-40B4-BE49-F238E27FC236}">
              <a16:creationId xmlns:a16="http://schemas.microsoft.com/office/drawing/2014/main" id="{03D9503E-5AB6-4255-A8F9-9F6F70724B05}"/>
            </a:ext>
          </a:extLst>
        </xdr:cNvPr>
        <xdr:cNvSpPr txBox="1">
          <a:spLocks noChangeArrowheads="1"/>
        </xdr:cNvSpPr>
      </xdr:nvSpPr>
      <xdr:spPr bwMode="auto">
        <a:xfrm>
          <a:off x="17116425" y="1258252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66</xdr:row>
      <xdr:rowOff>0</xdr:rowOff>
    </xdr:from>
    <xdr:to>
      <xdr:col>44</xdr:col>
      <xdr:colOff>600075</xdr:colOff>
      <xdr:row>71</xdr:row>
      <xdr:rowOff>95250</xdr:rowOff>
    </xdr:to>
    <xdr:sp macro="" textlink="">
      <xdr:nvSpPr>
        <xdr:cNvPr id="208" name="Text Box 3">
          <a:extLst>
            <a:ext uri="{FF2B5EF4-FFF2-40B4-BE49-F238E27FC236}">
              <a16:creationId xmlns:a16="http://schemas.microsoft.com/office/drawing/2014/main" id="{2EA31E36-F2CA-4656-9017-45F4C8DBB15B}"/>
            </a:ext>
          </a:extLst>
        </xdr:cNvPr>
        <xdr:cNvSpPr txBox="1">
          <a:spLocks noChangeArrowheads="1"/>
        </xdr:cNvSpPr>
      </xdr:nvSpPr>
      <xdr:spPr bwMode="auto">
        <a:xfrm>
          <a:off x="17116425" y="1258252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66</xdr:row>
      <xdr:rowOff>0</xdr:rowOff>
    </xdr:from>
    <xdr:to>
      <xdr:col>44</xdr:col>
      <xdr:colOff>600075</xdr:colOff>
      <xdr:row>71</xdr:row>
      <xdr:rowOff>95250</xdr:rowOff>
    </xdr:to>
    <xdr:sp macro="" textlink="">
      <xdr:nvSpPr>
        <xdr:cNvPr id="209" name="Text Box 1">
          <a:extLst>
            <a:ext uri="{FF2B5EF4-FFF2-40B4-BE49-F238E27FC236}">
              <a16:creationId xmlns:a16="http://schemas.microsoft.com/office/drawing/2014/main" id="{D95DDDD3-41CC-467C-BF9A-B18926BAFF8A}"/>
            </a:ext>
          </a:extLst>
        </xdr:cNvPr>
        <xdr:cNvSpPr txBox="1">
          <a:spLocks noChangeArrowheads="1"/>
        </xdr:cNvSpPr>
      </xdr:nvSpPr>
      <xdr:spPr bwMode="auto">
        <a:xfrm>
          <a:off x="17116425" y="12582525"/>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55</xdr:row>
      <xdr:rowOff>0</xdr:rowOff>
    </xdr:from>
    <xdr:to>
      <xdr:col>44</xdr:col>
      <xdr:colOff>600075</xdr:colOff>
      <xdr:row>60</xdr:row>
      <xdr:rowOff>114300</xdr:rowOff>
    </xdr:to>
    <xdr:sp macro="" textlink="">
      <xdr:nvSpPr>
        <xdr:cNvPr id="210" name="Text Box 1">
          <a:extLst>
            <a:ext uri="{FF2B5EF4-FFF2-40B4-BE49-F238E27FC236}">
              <a16:creationId xmlns:a16="http://schemas.microsoft.com/office/drawing/2014/main" id="{AD68EF04-01A0-4E1F-9F73-F523FB021CA3}"/>
            </a:ext>
          </a:extLst>
        </xdr:cNvPr>
        <xdr:cNvSpPr txBox="1">
          <a:spLocks noChangeArrowheads="1"/>
        </xdr:cNvSpPr>
      </xdr:nvSpPr>
      <xdr:spPr bwMode="auto">
        <a:xfrm>
          <a:off x="17116425" y="1058227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55</xdr:row>
      <xdr:rowOff>0</xdr:rowOff>
    </xdr:from>
    <xdr:to>
      <xdr:col>44</xdr:col>
      <xdr:colOff>600075</xdr:colOff>
      <xdr:row>60</xdr:row>
      <xdr:rowOff>114300</xdr:rowOff>
    </xdr:to>
    <xdr:sp macro="" textlink="">
      <xdr:nvSpPr>
        <xdr:cNvPr id="211" name="Text Box 3">
          <a:extLst>
            <a:ext uri="{FF2B5EF4-FFF2-40B4-BE49-F238E27FC236}">
              <a16:creationId xmlns:a16="http://schemas.microsoft.com/office/drawing/2014/main" id="{BCB2B34F-ABCB-492A-B6D2-9BA45DB3F7C1}"/>
            </a:ext>
          </a:extLst>
        </xdr:cNvPr>
        <xdr:cNvSpPr txBox="1">
          <a:spLocks noChangeArrowheads="1"/>
        </xdr:cNvSpPr>
      </xdr:nvSpPr>
      <xdr:spPr bwMode="auto">
        <a:xfrm>
          <a:off x="17116425" y="1058227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55</xdr:row>
      <xdr:rowOff>0</xdr:rowOff>
    </xdr:from>
    <xdr:to>
      <xdr:col>44</xdr:col>
      <xdr:colOff>600075</xdr:colOff>
      <xdr:row>60</xdr:row>
      <xdr:rowOff>114300</xdr:rowOff>
    </xdr:to>
    <xdr:sp macro="" textlink="">
      <xdr:nvSpPr>
        <xdr:cNvPr id="212" name="Text Box 1">
          <a:extLst>
            <a:ext uri="{FF2B5EF4-FFF2-40B4-BE49-F238E27FC236}">
              <a16:creationId xmlns:a16="http://schemas.microsoft.com/office/drawing/2014/main" id="{D9B10FA7-6CA3-4A75-A303-18B54192FB72}"/>
            </a:ext>
          </a:extLst>
        </xdr:cNvPr>
        <xdr:cNvSpPr txBox="1">
          <a:spLocks noChangeArrowheads="1"/>
        </xdr:cNvSpPr>
      </xdr:nvSpPr>
      <xdr:spPr bwMode="auto">
        <a:xfrm>
          <a:off x="17116425" y="1058227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55</xdr:row>
      <xdr:rowOff>0</xdr:rowOff>
    </xdr:from>
    <xdr:to>
      <xdr:col>44</xdr:col>
      <xdr:colOff>600075</xdr:colOff>
      <xdr:row>60</xdr:row>
      <xdr:rowOff>114300</xdr:rowOff>
    </xdr:to>
    <xdr:sp macro="" textlink="">
      <xdr:nvSpPr>
        <xdr:cNvPr id="213" name="Text Box 3">
          <a:extLst>
            <a:ext uri="{FF2B5EF4-FFF2-40B4-BE49-F238E27FC236}">
              <a16:creationId xmlns:a16="http://schemas.microsoft.com/office/drawing/2014/main" id="{AF6BC40B-91AA-4077-AEC7-61C6FE7B6AC7}"/>
            </a:ext>
          </a:extLst>
        </xdr:cNvPr>
        <xdr:cNvSpPr txBox="1">
          <a:spLocks noChangeArrowheads="1"/>
        </xdr:cNvSpPr>
      </xdr:nvSpPr>
      <xdr:spPr bwMode="auto">
        <a:xfrm>
          <a:off x="17116425" y="10582275"/>
          <a:ext cx="104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54</xdr:row>
      <xdr:rowOff>0</xdr:rowOff>
    </xdr:from>
    <xdr:to>
      <xdr:col>44</xdr:col>
      <xdr:colOff>600075</xdr:colOff>
      <xdr:row>60</xdr:row>
      <xdr:rowOff>95250</xdr:rowOff>
    </xdr:to>
    <xdr:sp macro="" textlink="">
      <xdr:nvSpPr>
        <xdr:cNvPr id="214" name="Text Box 1">
          <a:extLst>
            <a:ext uri="{FF2B5EF4-FFF2-40B4-BE49-F238E27FC236}">
              <a16:creationId xmlns:a16="http://schemas.microsoft.com/office/drawing/2014/main" id="{45BDE28C-902A-4B82-B157-78FFD3FC9562}"/>
            </a:ext>
          </a:extLst>
        </xdr:cNvPr>
        <xdr:cNvSpPr txBox="1">
          <a:spLocks noChangeArrowheads="1"/>
        </xdr:cNvSpPr>
      </xdr:nvSpPr>
      <xdr:spPr bwMode="auto">
        <a:xfrm>
          <a:off x="17116425" y="10382250"/>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54</xdr:row>
      <xdr:rowOff>0</xdr:rowOff>
    </xdr:from>
    <xdr:to>
      <xdr:col>44</xdr:col>
      <xdr:colOff>600075</xdr:colOff>
      <xdr:row>60</xdr:row>
      <xdr:rowOff>95250</xdr:rowOff>
    </xdr:to>
    <xdr:sp macro="" textlink="">
      <xdr:nvSpPr>
        <xdr:cNvPr id="215" name="Text Box 3">
          <a:extLst>
            <a:ext uri="{FF2B5EF4-FFF2-40B4-BE49-F238E27FC236}">
              <a16:creationId xmlns:a16="http://schemas.microsoft.com/office/drawing/2014/main" id="{169E595B-7E67-453E-A8DB-3D8F47CF8671}"/>
            </a:ext>
          </a:extLst>
        </xdr:cNvPr>
        <xdr:cNvSpPr txBox="1">
          <a:spLocks noChangeArrowheads="1"/>
        </xdr:cNvSpPr>
      </xdr:nvSpPr>
      <xdr:spPr bwMode="auto">
        <a:xfrm>
          <a:off x="17116425" y="10382250"/>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54</xdr:row>
      <xdr:rowOff>0</xdr:rowOff>
    </xdr:from>
    <xdr:to>
      <xdr:col>44</xdr:col>
      <xdr:colOff>600075</xdr:colOff>
      <xdr:row>60</xdr:row>
      <xdr:rowOff>95250</xdr:rowOff>
    </xdr:to>
    <xdr:sp macro="" textlink="">
      <xdr:nvSpPr>
        <xdr:cNvPr id="216" name="Text Box 1">
          <a:extLst>
            <a:ext uri="{FF2B5EF4-FFF2-40B4-BE49-F238E27FC236}">
              <a16:creationId xmlns:a16="http://schemas.microsoft.com/office/drawing/2014/main" id="{F9E5BBAE-0280-46C0-B545-6B35E7346F3F}"/>
            </a:ext>
          </a:extLst>
        </xdr:cNvPr>
        <xdr:cNvSpPr txBox="1">
          <a:spLocks noChangeArrowheads="1"/>
        </xdr:cNvSpPr>
      </xdr:nvSpPr>
      <xdr:spPr bwMode="auto">
        <a:xfrm>
          <a:off x="17116425" y="10382250"/>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495300</xdr:colOff>
      <xdr:row>54</xdr:row>
      <xdr:rowOff>0</xdr:rowOff>
    </xdr:from>
    <xdr:to>
      <xdr:col>44</xdr:col>
      <xdr:colOff>600075</xdr:colOff>
      <xdr:row>60</xdr:row>
      <xdr:rowOff>95250</xdr:rowOff>
    </xdr:to>
    <xdr:sp macro="" textlink="">
      <xdr:nvSpPr>
        <xdr:cNvPr id="217" name="Text Box 3">
          <a:extLst>
            <a:ext uri="{FF2B5EF4-FFF2-40B4-BE49-F238E27FC236}">
              <a16:creationId xmlns:a16="http://schemas.microsoft.com/office/drawing/2014/main" id="{D7E24E5F-A990-4B3A-8964-5229D5E53ED4}"/>
            </a:ext>
          </a:extLst>
        </xdr:cNvPr>
        <xdr:cNvSpPr txBox="1">
          <a:spLocks noChangeArrowheads="1"/>
        </xdr:cNvSpPr>
      </xdr:nvSpPr>
      <xdr:spPr bwMode="auto">
        <a:xfrm>
          <a:off x="17116425" y="10382250"/>
          <a:ext cx="104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314325</xdr:colOff>
      <xdr:row>73</xdr:row>
      <xdr:rowOff>66675</xdr:rowOff>
    </xdr:from>
    <xdr:to>
      <xdr:col>3</xdr:col>
      <xdr:colOff>95250</xdr:colOff>
      <xdr:row>77</xdr:row>
      <xdr:rowOff>190500</xdr:rowOff>
    </xdr:to>
    <xdr:sp macro="" textlink="">
      <xdr:nvSpPr>
        <xdr:cNvPr id="218" name="Text Box 3">
          <a:extLst>
            <a:ext uri="{FF2B5EF4-FFF2-40B4-BE49-F238E27FC236}">
              <a16:creationId xmlns:a16="http://schemas.microsoft.com/office/drawing/2014/main" id="{BE7D5E26-14B9-480E-B016-2958EAAE7F00}"/>
            </a:ext>
          </a:extLst>
        </xdr:cNvPr>
        <xdr:cNvSpPr txBox="1">
          <a:spLocks noChangeArrowheads="1"/>
        </xdr:cNvSpPr>
      </xdr:nvSpPr>
      <xdr:spPr bwMode="auto">
        <a:xfrm>
          <a:off x="571500" y="14049375"/>
          <a:ext cx="952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504825</xdr:colOff>
      <xdr:row>73</xdr:row>
      <xdr:rowOff>66675</xdr:rowOff>
    </xdr:from>
    <xdr:to>
      <xdr:col>4</xdr:col>
      <xdr:colOff>95250</xdr:colOff>
      <xdr:row>77</xdr:row>
      <xdr:rowOff>190500</xdr:rowOff>
    </xdr:to>
    <xdr:sp macro="" textlink="">
      <xdr:nvSpPr>
        <xdr:cNvPr id="219" name="Text Box 3">
          <a:extLst>
            <a:ext uri="{FF2B5EF4-FFF2-40B4-BE49-F238E27FC236}">
              <a16:creationId xmlns:a16="http://schemas.microsoft.com/office/drawing/2014/main" id="{F23D09F2-4113-4F58-B4EE-E521AE549896}"/>
            </a:ext>
          </a:extLst>
        </xdr:cNvPr>
        <xdr:cNvSpPr txBox="1">
          <a:spLocks noChangeArrowheads="1"/>
        </xdr:cNvSpPr>
      </xdr:nvSpPr>
      <xdr:spPr bwMode="auto">
        <a:xfrm>
          <a:off x="1076325" y="14049375"/>
          <a:ext cx="952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9525</xdr:colOff>
      <xdr:row>73</xdr:row>
      <xdr:rowOff>66675</xdr:rowOff>
    </xdr:from>
    <xdr:to>
      <xdr:col>5</xdr:col>
      <xdr:colOff>104775</xdr:colOff>
      <xdr:row>77</xdr:row>
      <xdr:rowOff>190500</xdr:rowOff>
    </xdr:to>
    <xdr:sp macro="" textlink="">
      <xdr:nvSpPr>
        <xdr:cNvPr id="220" name="Text Box 3">
          <a:extLst>
            <a:ext uri="{FF2B5EF4-FFF2-40B4-BE49-F238E27FC236}">
              <a16:creationId xmlns:a16="http://schemas.microsoft.com/office/drawing/2014/main" id="{40D9619D-E795-4EEE-ACA6-785913AF3AA6}"/>
            </a:ext>
          </a:extLst>
        </xdr:cNvPr>
        <xdr:cNvSpPr txBox="1">
          <a:spLocks noChangeArrowheads="1"/>
        </xdr:cNvSpPr>
      </xdr:nvSpPr>
      <xdr:spPr bwMode="auto">
        <a:xfrm>
          <a:off x="1266825" y="14049375"/>
          <a:ext cx="952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9525</xdr:colOff>
      <xdr:row>73</xdr:row>
      <xdr:rowOff>66675</xdr:rowOff>
    </xdr:from>
    <xdr:to>
      <xdr:col>6</xdr:col>
      <xdr:colOff>104775</xdr:colOff>
      <xdr:row>77</xdr:row>
      <xdr:rowOff>190500</xdr:rowOff>
    </xdr:to>
    <xdr:sp macro="" textlink="">
      <xdr:nvSpPr>
        <xdr:cNvPr id="221" name="Text Box 3">
          <a:extLst>
            <a:ext uri="{FF2B5EF4-FFF2-40B4-BE49-F238E27FC236}">
              <a16:creationId xmlns:a16="http://schemas.microsoft.com/office/drawing/2014/main" id="{5C8A5FA0-1B53-4A4F-BCE2-1C7BB500AB5F}"/>
            </a:ext>
          </a:extLst>
        </xdr:cNvPr>
        <xdr:cNvSpPr txBox="1">
          <a:spLocks noChangeArrowheads="1"/>
        </xdr:cNvSpPr>
      </xdr:nvSpPr>
      <xdr:spPr bwMode="auto">
        <a:xfrm>
          <a:off x="1447800" y="14049375"/>
          <a:ext cx="952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514350</xdr:colOff>
      <xdr:row>6</xdr:row>
      <xdr:rowOff>114300</xdr:rowOff>
    </xdr:from>
    <xdr:to>
      <xdr:col>11</xdr:col>
      <xdr:colOff>333375</xdr:colOff>
      <xdr:row>37</xdr:row>
      <xdr:rowOff>0</xdr:rowOff>
    </xdr:to>
    <xdr:graphicFrame macro="">
      <xdr:nvGraphicFramePr>
        <xdr:cNvPr id="2" name="Chart 4">
          <a:extLst>
            <a:ext uri="{FF2B5EF4-FFF2-40B4-BE49-F238E27FC236}">
              <a16:creationId xmlns:a16="http://schemas.microsoft.com/office/drawing/2014/main" id="{F5ABECB0-1DBC-44B3-9A8A-E59D61D5E2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an%20Carlos/Desktop/TRABAJOS%20MUNI%20CHINCHEROS/OBRA%20RESERVORIO%20%20MUSQCUCHU/VALORIZACIONES/VALORIZACI&#211;N%20MES%20DE%20JULIO%202022/VALORIZACION%20N&#176;%2004,%20JULIO%202022%20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esktop/1%20RA%20ETAPA%20CHINCHEROS/OBSERVACIONES%20ABSUELTAS%20EXPEDIENTE%20CHOCLOCOCHA%20%2009-06-15/6.1.%20HOJA%20DE%20METRADOS/4.-%20ALCANTARILLAD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huancarama\INF.%2001%20Mensual%20Agosto_Trabaja%20Peru-EVERD\03.01,%20GRAFICO%20AVANCE%20FISICO%20MENSU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TECNICA"/>
      <sheetName val="INFORME VAL"/>
      <sheetName val="VAL MENSUAL"/>
      <sheetName val="MAYORES METRADOS"/>
      <sheetName val="VAL MEN MAY. MET"/>
      <sheetName val="CUADRO RESUMEN (2)"/>
      <sheetName val="CUADRO RESUMEN"/>
      <sheetName val="PLAN METRADO"/>
      <sheetName val="PLAN METRADO (2)"/>
      <sheetName val="RESUM BARRAS"/>
      <sheetName val="GRAFICA EXP "/>
      <sheetName val="FF-01"/>
      <sheetName val="FF-02"/>
      <sheetName val="FF-03"/>
      <sheetName val="FF-04"/>
      <sheetName val="FF-05"/>
      <sheetName val="FF-05-P"/>
      <sheetName val="FF-06"/>
      <sheetName val="FF-07"/>
    </sheetNames>
    <sheetDataSet>
      <sheetData sheetId="0">
        <row r="4">
          <cell r="D4" t="str">
            <v>MUNICIPALIDAD PROVINCIAL DE CHINCHEROS</v>
          </cell>
        </row>
      </sheetData>
      <sheetData sheetId="1"/>
      <sheetData sheetId="2">
        <row r="4">
          <cell r="E4" t="str">
            <v>"CREACION DE RESERVORIO EN EL SECTOR MUSUQCUCHU DE LA LOCALIDAD DE PULCAY DEL DISTRITO DE HUACCANA, PROVINCIA DE CHINCHEROS - DEPARTAMENTO DE APURIMAC".</v>
          </cell>
        </row>
        <row r="110">
          <cell r="J110">
            <v>134393.71459999998</v>
          </cell>
          <cell r="L110">
            <v>121234.03859999999</v>
          </cell>
          <cell r="O110">
            <v>13159.675999999999</v>
          </cell>
          <cell r="R110">
            <v>134393.71459999998</v>
          </cell>
          <cell r="U110">
            <v>0</v>
          </cell>
          <cell r="V110">
            <v>0</v>
          </cell>
        </row>
      </sheetData>
      <sheetData sheetId="3">
        <row r="30">
          <cell r="O30">
            <v>22102</v>
          </cell>
          <cell r="U30">
            <v>4.3655704051737132E-13</v>
          </cell>
        </row>
      </sheetData>
      <sheetData sheetId="4"/>
      <sheetData sheetId="5"/>
      <sheetData sheetId="6"/>
      <sheetData sheetId="7"/>
      <sheetData sheetId="8"/>
      <sheetData sheetId="9"/>
      <sheetData sheetId="10">
        <row r="43">
          <cell r="F43">
            <v>0</v>
          </cell>
          <cell r="L43">
            <v>0</v>
          </cell>
        </row>
        <row r="44">
          <cell r="F44">
            <v>0.141447907048626</v>
          </cell>
          <cell r="H44" t="str">
            <v>ABRIL 2022</v>
          </cell>
          <cell r="L44">
            <v>0.16028959763072248</v>
          </cell>
        </row>
        <row r="45">
          <cell r="F45">
            <v>0.83546086703016076</v>
          </cell>
          <cell r="H45" t="str">
            <v>MAYO 2022</v>
          </cell>
          <cell r="L45">
            <v>0.71092360126080312</v>
          </cell>
        </row>
        <row r="46">
          <cell r="F46">
            <v>0.92856086703016072</v>
          </cell>
          <cell r="H46" t="str">
            <v>JUNIO 2022</v>
          </cell>
          <cell r="L46">
            <v>0.90208119561547939</v>
          </cell>
        </row>
        <row r="47">
          <cell r="F47">
            <v>0.99996086703016074</v>
          </cell>
          <cell r="H47" t="str">
            <v>JULIO 2022</v>
          </cell>
          <cell r="L47">
            <v>1.0000000342277924</v>
          </cell>
        </row>
      </sheetData>
      <sheetData sheetId="11"/>
      <sheetData sheetId="12"/>
      <sheetData sheetId="13"/>
      <sheetData sheetId="14"/>
      <sheetData sheetId="15">
        <row r="16">
          <cell r="AQ16">
            <v>12</v>
          </cell>
        </row>
        <row r="17">
          <cell r="AQ17">
            <v>8</v>
          </cell>
        </row>
        <row r="18">
          <cell r="AQ18">
            <v>12</v>
          </cell>
        </row>
        <row r="19">
          <cell r="AQ19">
            <v>11</v>
          </cell>
        </row>
        <row r="20">
          <cell r="AQ20">
            <v>11</v>
          </cell>
        </row>
        <row r="21">
          <cell r="AQ21">
            <v>11</v>
          </cell>
        </row>
        <row r="22">
          <cell r="AQ22">
            <v>7</v>
          </cell>
        </row>
        <row r="28">
          <cell r="H28">
            <v>4620</v>
          </cell>
        </row>
      </sheetData>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CANTARILLADO"/>
      <sheetName val="Hoja1"/>
    </sheetNames>
    <sheetDataSet>
      <sheetData sheetId="0"/>
      <sheetData sheetId="1">
        <row r="4">
          <cell r="B4" t="str">
            <v>Glb</v>
          </cell>
        </row>
        <row r="5">
          <cell r="B5" t="str">
            <v>Unid</v>
          </cell>
        </row>
        <row r="6">
          <cell r="B6" t="str">
            <v>m</v>
          </cell>
        </row>
        <row r="7">
          <cell r="B7" t="str">
            <v>m2</v>
          </cell>
        </row>
        <row r="8">
          <cell r="B8" t="str">
            <v>m3</v>
          </cell>
        </row>
        <row r="9">
          <cell r="B9" t="str">
            <v>Kgf</v>
          </cell>
        </row>
        <row r="10">
          <cell r="B10" t="str">
            <v>pza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03"/>
      <sheetName val="FE-12"/>
      <sheetName val="CONT. VAL. M.O"/>
      <sheetName val="GRAFICO AVANCE-EVERD"/>
    </sheetNames>
    <sheetDataSet>
      <sheetData sheetId="0" refreshError="1">
        <row r="5">
          <cell r="A5" t="str">
            <v>PROYECTO</v>
          </cell>
        </row>
        <row r="8">
          <cell r="A8" t="str">
            <v>FTE - FTO</v>
          </cell>
        </row>
        <row r="9">
          <cell r="A9" t="str">
            <v xml:space="preserve">MODALIDAD </v>
          </cell>
          <cell r="B9" t="str">
            <v>Administracion Directa</v>
          </cell>
        </row>
      </sheetData>
      <sheetData sheetId="1" refreshError="1"/>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26E99-3D1E-4714-A032-1BF761CA8943}">
  <sheetPr>
    <tabColor theme="8" tint="0.39997558519241921"/>
  </sheetPr>
  <dimension ref="A1:HY299"/>
  <sheetViews>
    <sheetView showGridLines="0" tabSelected="1" view="pageBreakPreview" topLeftCell="A279" zoomScale="80" zoomScaleNormal="62" zoomScaleSheetLayoutView="80" workbookViewId="0">
      <selection activeCell="C81" sqref="C81"/>
    </sheetView>
  </sheetViews>
  <sheetFormatPr baseColWidth="10" defaultColWidth="2.7109375" defaultRowHeight="15.75"/>
  <cols>
    <col min="1" max="1" width="1.140625" style="2" customWidth="1"/>
    <col min="2" max="2" width="2.7109375" style="2"/>
    <col min="3" max="3" width="4.7109375" style="2" customWidth="1"/>
    <col min="4" max="4" width="7.5703125" style="2" customWidth="1"/>
    <col min="5" max="6" width="2.7109375" style="2"/>
    <col min="7" max="7" width="23.140625" style="2" customWidth="1"/>
    <col min="8" max="8" width="2.7109375" style="2"/>
    <col min="9" max="9" width="4.85546875" style="2" customWidth="1"/>
    <col min="10" max="11" width="2.7109375" style="2"/>
    <col min="12" max="12" width="11.85546875" style="2" customWidth="1"/>
    <col min="13" max="13" width="2.7109375" style="2"/>
    <col min="14" max="14" width="6.7109375" style="2" customWidth="1"/>
    <col min="15" max="16" width="2.7109375" style="2"/>
    <col min="17" max="17" width="4.42578125" style="2" customWidth="1"/>
    <col min="18" max="18" width="5.140625" style="2" customWidth="1"/>
    <col min="19" max="19" width="7.85546875" style="2" customWidth="1"/>
    <col min="20" max="20" width="5.28515625" style="2" customWidth="1"/>
    <col min="21" max="22" width="2.7109375" style="2"/>
    <col min="23" max="23" width="13.42578125" style="2" customWidth="1"/>
    <col min="24" max="24" width="12.140625" style="2" customWidth="1"/>
    <col min="25" max="25" width="4.140625" style="2" customWidth="1"/>
    <col min="26" max="26" width="3.85546875" style="2" bestFit="1" customWidth="1"/>
    <col min="27" max="27" width="11.140625" style="2" customWidth="1"/>
    <col min="28" max="29" width="2.7109375" style="2"/>
    <col min="30" max="30" width="5.5703125" style="2" customWidth="1"/>
    <col min="31" max="31" width="2.7109375" style="2"/>
    <col min="32" max="32" width="4.5703125" style="2" customWidth="1"/>
    <col min="33" max="33" width="5.7109375" style="2" customWidth="1"/>
    <col min="34" max="34" width="7.7109375" style="2" customWidth="1"/>
    <col min="35" max="35" width="5.42578125" style="2" customWidth="1"/>
    <col min="36" max="36" width="2.42578125" style="2" customWidth="1"/>
    <col min="37" max="37" width="5.42578125" style="2" customWidth="1"/>
    <col min="38" max="38" width="4" style="2" customWidth="1"/>
    <col min="39" max="39" width="3.85546875" style="2" hidden="1" customWidth="1"/>
    <col min="40" max="40" width="8" style="2" customWidth="1"/>
    <col min="41" max="41" width="14.28515625" style="2" customWidth="1"/>
    <col min="42" max="42" width="0.140625" style="2" hidden="1" customWidth="1"/>
    <col min="43" max="43" width="5.140625" style="2" customWidth="1"/>
    <col min="44" max="44" width="15.5703125" style="2" customWidth="1"/>
    <col min="45" max="45" width="32.140625" style="2" customWidth="1"/>
    <col min="46" max="46" width="18.140625" style="2" customWidth="1"/>
    <col min="47" max="47" width="25.140625" style="2" customWidth="1"/>
    <col min="48" max="48" width="15.5703125" style="2" customWidth="1"/>
    <col min="49" max="49" width="6.7109375" style="2" customWidth="1"/>
    <col min="50" max="50" width="13.7109375" style="2" customWidth="1"/>
    <col min="51" max="256" width="2.7109375" style="2"/>
    <col min="257" max="257" width="1.140625" style="2" customWidth="1"/>
    <col min="258" max="258" width="2.7109375" style="2"/>
    <col min="259" max="259" width="4.7109375" style="2" customWidth="1"/>
    <col min="260" max="260" width="7.5703125" style="2" customWidth="1"/>
    <col min="261" max="262" width="2.7109375" style="2"/>
    <col min="263" max="263" width="23.140625" style="2" customWidth="1"/>
    <col min="264" max="264" width="2.7109375" style="2"/>
    <col min="265" max="265" width="4.85546875" style="2" customWidth="1"/>
    <col min="266" max="267" width="2.7109375" style="2"/>
    <col min="268" max="268" width="11.85546875" style="2" customWidth="1"/>
    <col min="269" max="269" width="2.7109375" style="2"/>
    <col min="270" max="270" width="6.7109375" style="2" customWidth="1"/>
    <col min="271" max="272" width="2.7109375" style="2"/>
    <col min="273" max="273" width="4.42578125" style="2" customWidth="1"/>
    <col min="274" max="274" width="5.140625" style="2" customWidth="1"/>
    <col min="275" max="275" width="7.85546875" style="2" customWidth="1"/>
    <col min="276" max="276" width="5.28515625" style="2" customWidth="1"/>
    <col min="277" max="278" width="2.7109375" style="2"/>
    <col min="279" max="279" width="13.42578125" style="2" customWidth="1"/>
    <col min="280" max="280" width="12.140625" style="2" customWidth="1"/>
    <col min="281" max="281" width="4.140625" style="2" customWidth="1"/>
    <col min="282" max="282" width="3.85546875" style="2" bestFit="1" customWidth="1"/>
    <col min="283" max="283" width="11.140625" style="2" customWidth="1"/>
    <col min="284" max="285" width="2.7109375" style="2"/>
    <col min="286" max="286" width="5.5703125" style="2" customWidth="1"/>
    <col min="287" max="287" width="2.7109375" style="2"/>
    <col min="288" max="288" width="4.5703125" style="2" customWidth="1"/>
    <col min="289" max="289" width="5.7109375" style="2" customWidth="1"/>
    <col min="290" max="290" width="7.7109375" style="2" customWidth="1"/>
    <col min="291" max="291" width="5.42578125" style="2" customWidth="1"/>
    <col min="292" max="292" width="2.42578125" style="2" customWidth="1"/>
    <col min="293" max="293" width="5.42578125" style="2" customWidth="1"/>
    <col min="294" max="294" width="4" style="2" customWidth="1"/>
    <col min="295" max="295" width="0" style="2" hidden="1" customWidth="1"/>
    <col min="296" max="296" width="8" style="2" customWidth="1"/>
    <col min="297" max="297" width="14.28515625" style="2" customWidth="1"/>
    <col min="298" max="298" width="0" style="2" hidden="1" customWidth="1"/>
    <col min="299" max="299" width="5.140625" style="2" customWidth="1"/>
    <col min="300" max="300" width="15.5703125" style="2" customWidth="1"/>
    <col min="301" max="301" width="32.140625" style="2" customWidth="1"/>
    <col min="302" max="302" width="18.140625" style="2" customWidth="1"/>
    <col min="303" max="303" width="25.140625" style="2" customWidth="1"/>
    <col min="304" max="304" width="15.5703125" style="2" customWidth="1"/>
    <col min="305" max="305" width="6.7109375" style="2" customWidth="1"/>
    <col min="306" max="306" width="13.7109375" style="2" customWidth="1"/>
    <col min="307" max="512" width="2.7109375" style="2"/>
    <col min="513" max="513" width="1.140625" style="2" customWidth="1"/>
    <col min="514" max="514" width="2.7109375" style="2"/>
    <col min="515" max="515" width="4.7109375" style="2" customWidth="1"/>
    <col min="516" max="516" width="7.5703125" style="2" customWidth="1"/>
    <col min="517" max="518" width="2.7109375" style="2"/>
    <col min="519" max="519" width="23.140625" style="2" customWidth="1"/>
    <col min="520" max="520" width="2.7109375" style="2"/>
    <col min="521" max="521" width="4.85546875" style="2" customWidth="1"/>
    <col min="522" max="523" width="2.7109375" style="2"/>
    <col min="524" max="524" width="11.85546875" style="2" customWidth="1"/>
    <col min="525" max="525" width="2.7109375" style="2"/>
    <col min="526" max="526" width="6.7109375" style="2" customWidth="1"/>
    <col min="527" max="528" width="2.7109375" style="2"/>
    <col min="529" max="529" width="4.42578125" style="2" customWidth="1"/>
    <col min="530" max="530" width="5.140625" style="2" customWidth="1"/>
    <col min="531" max="531" width="7.85546875" style="2" customWidth="1"/>
    <col min="532" max="532" width="5.28515625" style="2" customWidth="1"/>
    <col min="533" max="534" width="2.7109375" style="2"/>
    <col min="535" max="535" width="13.42578125" style="2" customWidth="1"/>
    <col min="536" max="536" width="12.140625" style="2" customWidth="1"/>
    <col min="537" max="537" width="4.140625" style="2" customWidth="1"/>
    <col min="538" max="538" width="3.85546875" style="2" bestFit="1" customWidth="1"/>
    <col min="539" max="539" width="11.140625" style="2" customWidth="1"/>
    <col min="540" max="541" width="2.7109375" style="2"/>
    <col min="542" max="542" width="5.5703125" style="2" customWidth="1"/>
    <col min="543" max="543" width="2.7109375" style="2"/>
    <col min="544" max="544" width="4.5703125" style="2" customWidth="1"/>
    <col min="545" max="545" width="5.7109375" style="2" customWidth="1"/>
    <col min="546" max="546" width="7.7109375" style="2" customWidth="1"/>
    <col min="547" max="547" width="5.42578125" style="2" customWidth="1"/>
    <col min="548" max="548" width="2.42578125" style="2" customWidth="1"/>
    <col min="549" max="549" width="5.42578125" style="2" customWidth="1"/>
    <col min="550" max="550" width="4" style="2" customWidth="1"/>
    <col min="551" max="551" width="0" style="2" hidden="1" customWidth="1"/>
    <col min="552" max="552" width="8" style="2" customWidth="1"/>
    <col min="553" max="553" width="14.28515625" style="2" customWidth="1"/>
    <col min="554" max="554" width="0" style="2" hidden="1" customWidth="1"/>
    <col min="555" max="555" width="5.140625" style="2" customWidth="1"/>
    <col min="556" max="556" width="15.5703125" style="2" customWidth="1"/>
    <col min="557" max="557" width="32.140625" style="2" customWidth="1"/>
    <col min="558" max="558" width="18.140625" style="2" customWidth="1"/>
    <col min="559" max="559" width="25.140625" style="2" customWidth="1"/>
    <col min="560" max="560" width="15.5703125" style="2" customWidth="1"/>
    <col min="561" max="561" width="6.7109375" style="2" customWidth="1"/>
    <col min="562" max="562" width="13.7109375" style="2" customWidth="1"/>
    <col min="563" max="768" width="2.7109375" style="2"/>
    <col min="769" max="769" width="1.140625" style="2" customWidth="1"/>
    <col min="770" max="770" width="2.7109375" style="2"/>
    <col min="771" max="771" width="4.7109375" style="2" customWidth="1"/>
    <col min="772" max="772" width="7.5703125" style="2" customWidth="1"/>
    <col min="773" max="774" width="2.7109375" style="2"/>
    <col min="775" max="775" width="23.140625" style="2" customWidth="1"/>
    <col min="776" max="776" width="2.7109375" style="2"/>
    <col min="777" max="777" width="4.85546875" style="2" customWidth="1"/>
    <col min="778" max="779" width="2.7109375" style="2"/>
    <col min="780" max="780" width="11.85546875" style="2" customWidth="1"/>
    <col min="781" max="781" width="2.7109375" style="2"/>
    <col min="782" max="782" width="6.7109375" style="2" customWidth="1"/>
    <col min="783" max="784" width="2.7109375" style="2"/>
    <col min="785" max="785" width="4.42578125" style="2" customWidth="1"/>
    <col min="786" max="786" width="5.140625" style="2" customWidth="1"/>
    <col min="787" max="787" width="7.85546875" style="2" customWidth="1"/>
    <col min="788" max="788" width="5.28515625" style="2" customWidth="1"/>
    <col min="789" max="790" width="2.7109375" style="2"/>
    <col min="791" max="791" width="13.42578125" style="2" customWidth="1"/>
    <col min="792" max="792" width="12.140625" style="2" customWidth="1"/>
    <col min="793" max="793" width="4.140625" style="2" customWidth="1"/>
    <col min="794" max="794" width="3.85546875" style="2" bestFit="1" customWidth="1"/>
    <col min="795" max="795" width="11.140625" style="2" customWidth="1"/>
    <col min="796" max="797" width="2.7109375" style="2"/>
    <col min="798" max="798" width="5.5703125" style="2" customWidth="1"/>
    <col min="799" max="799" width="2.7109375" style="2"/>
    <col min="800" max="800" width="4.5703125" style="2" customWidth="1"/>
    <col min="801" max="801" width="5.7109375" style="2" customWidth="1"/>
    <col min="802" max="802" width="7.7109375" style="2" customWidth="1"/>
    <col min="803" max="803" width="5.42578125" style="2" customWidth="1"/>
    <col min="804" max="804" width="2.42578125" style="2" customWidth="1"/>
    <col min="805" max="805" width="5.42578125" style="2" customWidth="1"/>
    <col min="806" max="806" width="4" style="2" customWidth="1"/>
    <col min="807" max="807" width="0" style="2" hidden="1" customWidth="1"/>
    <col min="808" max="808" width="8" style="2" customWidth="1"/>
    <col min="809" max="809" width="14.28515625" style="2" customWidth="1"/>
    <col min="810" max="810" width="0" style="2" hidden="1" customWidth="1"/>
    <col min="811" max="811" width="5.140625" style="2" customWidth="1"/>
    <col min="812" max="812" width="15.5703125" style="2" customWidth="1"/>
    <col min="813" max="813" width="32.140625" style="2" customWidth="1"/>
    <col min="814" max="814" width="18.140625" style="2" customWidth="1"/>
    <col min="815" max="815" width="25.140625" style="2" customWidth="1"/>
    <col min="816" max="816" width="15.5703125" style="2" customWidth="1"/>
    <col min="817" max="817" width="6.7109375" style="2" customWidth="1"/>
    <col min="818" max="818" width="13.7109375" style="2" customWidth="1"/>
    <col min="819" max="1024" width="2.7109375" style="2"/>
    <col min="1025" max="1025" width="1.140625" style="2" customWidth="1"/>
    <col min="1026" max="1026" width="2.7109375" style="2"/>
    <col min="1027" max="1027" width="4.7109375" style="2" customWidth="1"/>
    <col min="1028" max="1028" width="7.5703125" style="2" customWidth="1"/>
    <col min="1029" max="1030" width="2.7109375" style="2"/>
    <col min="1031" max="1031" width="23.140625" style="2" customWidth="1"/>
    <col min="1032" max="1032" width="2.7109375" style="2"/>
    <col min="1033" max="1033" width="4.85546875" style="2" customWidth="1"/>
    <col min="1034" max="1035" width="2.7109375" style="2"/>
    <col min="1036" max="1036" width="11.85546875" style="2" customWidth="1"/>
    <col min="1037" max="1037" width="2.7109375" style="2"/>
    <col min="1038" max="1038" width="6.7109375" style="2" customWidth="1"/>
    <col min="1039" max="1040" width="2.7109375" style="2"/>
    <col min="1041" max="1041" width="4.42578125" style="2" customWidth="1"/>
    <col min="1042" max="1042" width="5.140625" style="2" customWidth="1"/>
    <col min="1043" max="1043" width="7.85546875" style="2" customWidth="1"/>
    <col min="1044" max="1044" width="5.28515625" style="2" customWidth="1"/>
    <col min="1045" max="1046" width="2.7109375" style="2"/>
    <col min="1047" max="1047" width="13.42578125" style="2" customWidth="1"/>
    <col min="1048" max="1048" width="12.140625" style="2" customWidth="1"/>
    <col min="1049" max="1049" width="4.140625" style="2" customWidth="1"/>
    <col min="1050" max="1050" width="3.85546875" style="2" bestFit="1" customWidth="1"/>
    <col min="1051" max="1051" width="11.140625" style="2" customWidth="1"/>
    <col min="1052" max="1053" width="2.7109375" style="2"/>
    <col min="1054" max="1054" width="5.5703125" style="2" customWidth="1"/>
    <col min="1055" max="1055" width="2.7109375" style="2"/>
    <col min="1056" max="1056" width="4.5703125" style="2" customWidth="1"/>
    <col min="1057" max="1057" width="5.7109375" style="2" customWidth="1"/>
    <col min="1058" max="1058" width="7.7109375" style="2" customWidth="1"/>
    <col min="1059" max="1059" width="5.42578125" style="2" customWidth="1"/>
    <col min="1060" max="1060" width="2.42578125" style="2" customWidth="1"/>
    <col min="1061" max="1061" width="5.42578125" style="2" customWidth="1"/>
    <col min="1062" max="1062" width="4" style="2" customWidth="1"/>
    <col min="1063" max="1063" width="0" style="2" hidden="1" customWidth="1"/>
    <col min="1064" max="1064" width="8" style="2" customWidth="1"/>
    <col min="1065" max="1065" width="14.28515625" style="2" customWidth="1"/>
    <col min="1066" max="1066" width="0" style="2" hidden="1" customWidth="1"/>
    <col min="1067" max="1067" width="5.140625" style="2" customWidth="1"/>
    <col min="1068" max="1068" width="15.5703125" style="2" customWidth="1"/>
    <col min="1069" max="1069" width="32.140625" style="2" customWidth="1"/>
    <col min="1070" max="1070" width="18.140625" style="2" customWidth="1"/>
    <col min="1071" max="1071" width="25.140625" style="2" customWidth="1"/>
    <col min="1072" max="1072" width="15.5703125" style="2" customWidth="1"/>
    <col min="1073" max="1073" width="6.7109375" style="2" customWidth="1"/>
    <col min="1074" max="1074" width="13.7109375" style="2" customWidth="1"/>
    <col min="1075" max="1280" width="2.7109375" style="2"/>
    <col min="1281" max="1281" width="1.140625" style="2" customWidth="1"/>
    <col min="1282" max="1282" width="2.7109375" style="2"/>
    <col min="1283" max="1283" width="4.7109375" style="2" customWidth="1"/>
    <col min="1284" max="1284" width="7.5703125" style="2" customWidth="1"/>
    <col min="1285" max="1286" width="2.7109375" style="2"/>
    <col min="1287" max="1287" width="23.140625" style="2" customWidth="1"/>
    <col min="1288" max="1288" width="2.7109375" style="2"/>
    <col min="1289" max="1289" width="4.85546875" style="2" customWidth="1"/>
    <col min="1290" max="1291" width="2.7109375" style="2"/>
    <col min="1292" max="1292" width="11.85546875" style="2" customWidth="1"/>
    <col min="1293" max="1293" width="2.7109375" style="2"/>
    <col min="1294" max="1294" width="6.7109375" style="2" customWidth="1"/>
    <col min="1295" max="1296" width="2.7109375" style="2"/>
    <col min="1297" max="1297" width="4.42578125" style="2" customWidth="1"/>
    <col min="1298" max="1298" width="5.140625" style="2" customWidth="1"/>
    <col min="1299" max="1299" width="7.85546875" style="2" customWidth="1"/>
    <col min="1300" max="1300" width="5.28515625" style="2" customWidth="1"/>
    <col min="1301" max="1302" width="2.7109375" style="2"/>
    <col min="1303" max="1303" width="13.42578125" style="2" customWidth="1"/>
    <col min="1304" max="1304" width="12.140625" style="2" customWidth="1"/>
    <col min="1305" max="1305" width="4.140625" style="2" customWidth="1"/>
    <col min="1306" max="1306" width="3.85546875" style="2" bestFit="1" customWidth="1"/>
    <col min="1307" max="1307" width="11.140625" style="2" customWidth="1"/>
    <col min="1308" max="1309" width="2.7109375" style="2"/>
    <col min="1310" max="1310" width="5.5703125" style="2" customWidth="1"/>
    <col min="1311" max="1311" width="2.7109375" style="2"/>
    <col min="1312" max="1312" width="4.5703125" style="2" customWidth="1"/>
    <col min="1313" max="1313" width="5.7109375" style="2" customWidth="1"/>
    <col min="1314" max="1314" width="7.7109375" style="2" customWidth="1"/>
    <col min="1315" max="1315" width="5.42578125" style="2" customWidth="1"/>
    <col min="1316" max="1316" width="2.42578125" style="2" customWidth="1"/>
    <col min="1317" max="1317" width="5.42578125" style="2" customWidth="1"/>
    <col min="1318" max="1318" width="4" style="2" customWidth="1"/>
    <col min="1319" max="1319" width="0" style="2" hidden="1" customWidth="1"/>
    <col min="1320" max="1320" width="8" style="2" customWidth="1"/>
    <col min="1321" max="1321" width="14.28515625" style="2" customWidth="1"/>
    <col min="1322" max="1322" width="0" style="2" hidden="1" customWidth="1"/>
    <col min="1323" max="1323" width="5.140625" style="2" customWidth="1"/>
    <col min="1324" max="1324" width="15.5703125" style="2" customWidth="1"/>
    <col min="1325" max="1325" width="32.140625" style="2" customWidth="1"/>
    <col min="1326" max="1326" width="18.140625" style="2" customWidth="1"/>
    <col min="1327" max="1327" width="25.140625" style="2" customWidth="1"/>
    <col min="1328" max="1328" width="15.5703125" style="2" customWidth="1"/>
    <col min="1329" max="1329" width="6.7109375" style="2" customWidth="1"/>
    <col min="1330" max="1330" width="13.7109375" style="2" customWidth="1"/>
    <col min="1331" max="1536" width="2.7109375" style="2"/>
    <col min="1537" max="1537" width="1.140625" style="2" customWidth="1"/>
    <col min="1538" max="1538" width="2.7109375" style="2"/>
    <col min="1539" max="1539" width="4.7109375" style="2" customWidth="1"/>
    <col min="1540" max="1540" width="7.5703125" style="2" customWidth="1"/>
    <col min="1541" max="1542" width="2.7109375" style="2"/>
    <col min="1543" max="1543" width="23.140625" style="2" customWidth="1"/>
    <col min="1544" max="1544" width="2.7109375" style="2"/>
    <col min="1545" max="1545" width="4.85546875" style="2" customWidth="1"/>
    <col min="1546" max="1547" width="2.7109375" style="2"/>
    <col min="1548" max="1548" width="11.85546875" style="2" customWidth="1"/>
    <col min="1549" max="1549" width="2.7109375" style="2"/>
    <col min="1550" max="1550" width="6.7109375" style="2" customWidth="1"/>
    <col min="1551" max="1552" width="2.7109375" style="2"/>
    <col min="1553" max="1553" width="4.42578125" style="2" customWidth="1"/>
    <col min="1554" max="1554" width="5.140625" style="2" customWidth="1"/>
    <col min="1555" max="1555" width="7.85546875" style="2" customWidth="1"/>
    <col min="1556" max="1556" width="5.28515625" style="2" customWidth="1"/>
    <col min="1557" max="1558" width="2.7109375" style="2"/>
    <col min="1559" max="1559" width="13.42578125" style="2" customWidth="1"/>
    <col min="1560" max="1560" width="12.140625" style="2" customWidth="1"/>
    <col min="1561" max="1561" width="4.140625" style="2" customWidth="1"/>
    <col min="1562" max="1562" width="3.85546875" style="2" bestFit="1" customWidth="1"/>
    <col min="1563" max="1563" width="11.140625" style="2" customWidth="1"/>
    <col min="1564" max="1565" width="2.7109375" style="2"/>
    <col min="1566" max="1566" width="5.5703125" style="2" customWidth="1"/>
    <col min="1567" max="1567" width="2.7109375" style="2"/>
    <col min="1568" max="1568" width="4.5703125" style="2" customWidth="1"/>
    <col min="1569" max="1569" width="5.7109375" style="2" customWidth="1"/>
    <col min="1570" max="1570" width="7.7109375" style="2" customWidth="1"/>
    <col min="1571" max="1571" width="5.42578125" style="2" customWidth="1"/>
    <col min="1572" max="1572" width="2.42578125" style="2" customWidth="1"/>
    <col min="1573" max="1573" width="5.42578125" style="2" customWidth="1"/>
    <col min="1574" max="1574" width="4" style="2" customWidth="1"/>
    <col min="1575" max="1575" width="0" style="2" hidden="1" customWidth="1"/>
    <col min="1576" max="1576" width="8" style="2" customWidth="1"/>
    <col min="1577" max="1577" width="14.28515625" style="2" customWidth="1"/>
    <col min="1578" max="1578" width="0" style="2" hidden="1" customWidth="1"/>
    <col min="1579" max="1579" width="5.140625" style="2" customWidth="1"/>
    <col min="1580" max="1580" width="15.5703125" style="2" customWidth="1"/>
    <col min="1581" max="1581" width="32.140625" style="2" customWidth="1"/>
    <col min="1582" max="1582" width="18.140625" style="2" customWidth="1"/>
    <col min="1583" max="1583" width="25.140625" style="2" customWidth="1"/>
    <col min="1584" max="1584" width="15.5703125" style="2" customWidth="1"/>
    <col min="1585" max="1585" width="6.7109375" style="2" customWidth="1"/>
    <col min="1586" max="1586" width="13.7109375" style="2" customWidth="1"/>
    <col min="1587" max="1792" width="2.7109375" style="2"/>
    <col min="1793" max="1793" width="1.140625" style="2" customWidth="1"/>
    <col min="1794" max="1794" width="2.7109375" style="2"/>
    <col min="1795" max="1795" width="4.7109375" style="2" customWidth="1"/>
    <col min="1796" max="1796" width="7.5703125" style="2" customWidth="1"/>
    <col min="1797" max="1798" width="2.7109375" style="2"/>
    <col min="1799" max="1799" width="23.140625" style="2" customWidth="1"/>
    <col min="1800" max="1800" width="2.7109375" style="2"/>
    <col min="1801" max="1801" width="4.85546875" style="2" customWidth="1"/>
    <col min="1802" max="1803" width="2.7109375" style="2"/>
    <col min="1804" max="1804" width="11.85546875" style="2" customWidth="1"/>
    <col min="1805" max="1805" width="2.7109375" style="2"/>
    <col min="1806" max="1806" width="6.7109375" style="2" customWidth="1"/>
    <col min="1807" max="1808" width="2.7109375" style="2"/>
    <col min="1809" max="1809" width="4.42578125" style="2" customWidth="1"/>
    <col min="1810" max="1810" width="5.140625" style="2" customWidth="1"/>
    <col min="1811" max="1811" width="7.85546875" style="2" customWidth="1"/>
    <col min="1812" max="1812" width="5.28515625" style="2" customWidth="1"/>
    <col min="1813" max="1814" width="2.7109375" style="2"/>
    <col min="1815" max="1815" width="13.42578125" style="2" customWidth="1"/>
    <col min="1816" max="1816" width="12.140625" style="2" customWidth="1"/>
    <col min="1817" max="1817" width="4.140625" style="2" customWidth="1"/>
    <col min="1818" max="1818" width="3.85546875" style="2" bestFit="1" customWidth="1"/>
    <col min="1819" max="1819" width="11.140625" style="2" customWidth="1"/>
    <col min="1820" max="1821" width="2.7109375" style="2"/>
    <col min="1822" max="1822" width="5.5703125" style="2" customWidth="1"/>
    <col min="1823" max="1823" width="2.7109375" style="2"/>
    <col min="1824" max="1824" width="4.5703125" style="2" customWidth="1"/>
    <col min="1825" max="1825" width="5.7109375" style="2" customWidth="1"/>
    <col min="1826" max="1826" width="7.7109375" style="2" customWidth="1"/>
    <col min="1827" max="1827" width="5.42578125" style="2" customWidth="1"/>
    <col min="1828" max="1828" width="2.42578125" style="2" customWidth="1"/>
    <col min="1829" max="1829" width="5.42578125" style="2" customWidth="1"/>
    <col min="1830" max="1830" width="4" style="2" customWidth="1"/>
    <col min="1831" max="1831" width="0" style="2" hidden="1" customWidth="1"/>
    <col min="1832" max="1832" width="8" style="2" customWidth="1"/>
    <col min="1833" max="1833" width="14.28515625" style="2" customWidth="1"/>
    <col min="1834" max="1834" width="0" style="2" hidden="1" customWidth="1"/>
    <col min="1835" max="1835" width="5.140625" style="2" customWidth="1"/>
    <col min="1836" max="1836" width="15.5703125" style="2" customWidth="1"/>
    <col min="1837" max="1837" width="32.140625" style="2" customWidth="1"/>
    <col min="1838" max="1838" width="18.140625" style="2" customWidth="1"/>
    <col min="1839" max="1839" width="25.140625" style="2" customWidth="1"/>
    <col min="1840" max="1840" width="15.5703125" style="2" customWidth="1"/>
    <col min="1841" max="1841" width="6.7109375" style="2" customWidth="1"/>
    <col min="1842" max="1842" width="13.7109375" style="2" customWidth="1"/>
    <col min="1843" max="2048" width="2.7109375" style="2"/>
    <col min="2049" max="2049" width="1.140625" style="2" customWidth="1"/>
    <col min="2050" max="2050" width="2.7109375" style="2"/>
    <col min="2051" max="2051" width="4.7109375" style="2" customWidth="1"/>
    <col min="2052" max="2052" width="7.5703125" style="2" customWidth="1"/>
    <col min="2053" max="2054" width="2.7109375" style="2"/>
    <col min="2055" max="2055" width="23.140625" style="2" customWidth="1"/>
    <col min="2056" max="2056" width="2.7109375" style="2"/>
    <col min="2057" max="2057" width="4.85546875" style="2" customWidth="1"/>
    <col min="2058" max="2059" width="2.7109375" style="2"/>
    <col min="2060" max="2060" width="11.85546875" style="2" customWidth="1"/>
    <col min="2061" max="2061" width="2.7109375" style="2"/>
    <col min="2062" max="2062" width="6.7109375" style="2" customWidth="1"/>
    <col min="2063" max="2064" width="2.7109375" style="2"/>
    <col min="2065" max="2065" width="4.42578125" style="2" customWidth="1"/>
    <col min="2066" max="2066" width="5.140625" style="2" customWidth="1"/>
    <col min="2067" max="2067" width="7.85546875" style="2" customWidth="1"/>
    <col min="2068" max="2068" width="5.28515625" style="2" customWidth="1"/>
    <col min="2069" max="2070" width="2.7109375" style="2"/>
    <col min="2071" max="2071" width="13.42578125" style="2" customWidth="1"/>
    <col min="2072" max="2072" width="12.140625" style="2" customWidth="1"/>
    <col min="2073" max="2073" width="4.140625" style="2" customWidth="1"/>
    <col min="2074" max="2074" width="3.85546875" style="2" bestFit="1" customWidth="1"/>
    <col min="2075" max="2075" width="11.140625" style="2" customWidth="1"/>
    <col min="2076" max="2077" width="2.7109375" style="2"/>
    <col min="2078" max="2078" width="5.5703125" style="2" customWidth="1"/>
    <col min="2079" max="2079" width="2.7109375" style="2"/>
    <col min="2080" max="2080" width="4.5703125" style="2" customWidth="1"/>
    <col min="2081" max="2081" width="5.7109375" style="2" customWidth="1"/>
    <col min="2082" max="2082" width="7.7109375" style="2" customWidth="1"/>
    <col min="2083" max="2083" width="5.42578125" style="2" customWidth="1"/>
    <col min="2084" max="2084" width="2.42578125" style="2" customWidth="1"/>
    <col min="2085" max="2085" width="5.42578125" style="2" customWidth="1"/>
    <col min="2086" max="2086" width="4" style="2" customWidth="1"/>
    <col min="2087" max="2087" width="0" style="2" hidden="1" customWidth="1"/>
    <col min="2088" max="2088" width="8" style="2" customWidth="1"/>
    <col min="2089" max="2089" width="14.28515625" style="2" customWidth="1"/>
    <col min="2090" max="2090" width="0" style="2" hidden="1" customWidth="1"/>
    <col min="2091" max="2091" width="5.140625" style="2" customWidth="1"/>
    <col min="2092" max="2092" width="15.5703125" style="2" customWidth="1"/>
    <col min="2093" max="2093" width="32.140625" style="2" customWidth="1"/>
    <col min="2094" max="2094" width="18.140625" style="2" customWidth="1"/>
    <col min="2095" max="2095" width="25.140625" style="2" customWidth="1"/>
    <col min="2096" max="2096" width="15.5703125" style="2" customWidth="1"/>
    <col min="2097" max="2097" width="6.7109375" style="2" customWidth="1"/>
    <col min="2098" max="2098" width="13.7109375" style="2" customWidth="1"/>
    <col min="2099" max="2304" width="2.7109375" style="2"/>
    <col min="2305" max="2305" width="1.140625" style="2" customWidth="1"/>
    <col min="2306" max="2306" width="2.7109375" style="2"/>
    <col min="2307" max="2307" width="4.7109375" style="2" customWidth="1"/>
    <col min="2308" max="2308" width="7.5703125" style="2" customWidth="1"/>
    <col min="2309" max="2310" width="2.7109375" style="2"/>
    <col min="2311" max="2311" width="23.140625" style="2" customWidth="1"/>
    <col min="2312" max="2312" width="2.7109375" style="2"/>
    <col min="2313" max="2313" width="4.85546875" style="2" customWidth="1"/>
    <col min="2314" max="2315" width="2.7109375" style="2"/>
    <col min="2316" max="2316" width="11.85546875" style="2" customWidth="1"/>
    <col min="2317" max="2317" width="2.7109375" style="2"/>
    <col min="2318" max="2318" width="6.7109375" style="2" customWidth="1"/>
    <col min="2319" max="2320" width="2.7109375" style="2"/>
    <col min="2321" max="2321" width="4.42578125" style="2" customWidth="1"/>
    <col min="2322" max="2322" width="5.140625" style="2" customWidth="1"/>
    <col min="2323" max="2323" width="7.85546875" style="2" customWidth="1"/>
    <col min="2324" max="2324" width="5.28515625" style="2" customWidth="1"/>
    <col min="2325" max="2326" width="2.7109375" style="2"/>
    <col min="2327" max="2327" width="13.42578125" style="2" customWidth="1"/>
    <col min="2328" max="2328" width="12.140625" style="2" customWidth="1"/>
    <col min="2329" max="2329" width="4.140625" style="2" customWidth="1"/>
    <col min="2330" max="2330" width="3.85546875" style="2" bestFit="1" customWidth="1"/>
    <col min="2331" max="2331" width="11.140625" style="2" customWidth="1"/>
    <col min="2332" max="2333" width="2.7109375" style="2"/>
    <col min="2334" max="2334" width="5.5703125" style="2" customWidth="1"/>
    <col min="2335" max="2335" width="2.7109375" style="2"/>
    <col min="2336" max="2336" width="4.5703125" style="2" customWidth="1"/>
    <col min="2337" max="2337" width="5.7109375" style="2" customWidth="1"/>
    <col min="2338" max="2338" width="7.7109375" style="2" customWidth="1"/>
    <col min="2339" max="2339" width="5.42578125" style="2" customWidth="1"/>
    <col min="2340" max="2340" width="2.42578125" style="2" customWidth="1"/>
    <col min="2341" max="2341" width="5.42578125" style="2" customWidth="1"/>
    <col min="2342" max="2342" width="4" style="2" customWidth="1"/>
    <col min="2343" max="2343" width="0" style="2" hidden="1" customWidth="1"/>
    <col min="2344" max="2344" width="8" style="2" customWidth="1"/>
    <col min="2345" max="2345" width="14.28515625" style="2" customWidth="1"/>
    <col min="2346" max="2346" width="0" style="2" hidden="1" customWidth="1"/>
    <col min="2347" max="2347" width="5.140625" style="2" customWidth="1"/>
    <col min="2348" max="2348" width="15.5703125" style="2" customWidth="1"/>
    <col min="2349" max="2349" width="32.140625" style="2" customWidth="1"/>
    <col min="2350" max="2350" width="18.140625" style="2" customWidth="1"/>
    <col min="2351" max="2351" width="25.140625" style="2" customWidth="1"/>
    <col min="2352" max="2352" width="15.5703125" style="2" customWidth="1"/>
    <col min="2353" max="2353" width="6.7109375" style="2" customWidth="1"/>
    <col min="2354" max="2354" width="13.7109375" style="2" customWidth="1"/>
    <col min="2355" max="2560" width="2.7109375" style="2"/>
    <col min="2561" max="2561" width="1.140625" style="2" customWidth="1"/>
    <col min="2562" max="2562" width="2.7109375" style="2"/>
    <col min="2563" max="2563" width="4.7109375" style="2" customWidth="1"/>
    <col min="2564" max="2564" width="7.5703125" style="2" customWidth="1"/>
    <col min="2565" max="2566" width="2.7109375" style="2"/>
    <col min="2567" max="2567" width="23.140625" style="2" customWidth="1"/>
    <col min="2568" max="2568" width="2.7109375" style="2"/>
    <col min="2569" max="2569" width="4.85546875" style="2" customWidth="1"/>
    <col min="2570" max="2571" width="2.7109375" style="2"/>
    <col min="2572" max="2572" width="11.85546875" style="2" customWidth="1"/>
    <col min="2573" max="2573" width="2.7109375" style="2"/>
    <col min="2574" max="2574" width="6.7109375" style="2" customWidth="1"/>
    <col min="2575" max="2576" width="2.7109375" style="2"/>
    <col min="2577" max="2577" width="4.42578125" style="2" customWidth="1"/>
    <col min="2578" max="2578" width="5.140625" style="2" customWidth="1"/>
    <col min="2579" max="2579" width="7.85546875" style="2" customWidth="1"/>
    <col min="2580" max="2580" width="5.28515625" style="2" customWidth="1"/>
    <col min="2581" max="2582" width="2.7109375" style="2"/>
    <col min="2583" max="2583" width="13.42578125" style="2" customWidth="1"/>
    <col min="2584" max="2584" width="12.140625" style="2" customWidth="1"/>
    <col min="2585" max="2585" width="4.140625" style="2" customWidth="1"/>
    <col min="2586" max="2586" width="3.85546875" style="2" bestFit="1" customWidth="1"/>
    <col min="2587" max="2587" width="11.140625" style="2" customWidth="1"/>
    <col min="2588" max="2589" width="2.7109375" style="2"/>
    <col min="2590" max="2590" width="5.5703125" style="2" customWidth="1"/>
    <col min="2591" max="2591" width="2.7109375" style="2"/>
    <col min="2592" max="2592" width="4.5703125" style="2" customWidth="1"/>
    <col min="2593" max="2593" width="5.7109375" style="2" customWidth="1"/>
    <col min="2594" max="2594" width="7.7109375" style="2" customWidth="1"/>
    <col min="2595" max="2595" width="5.42578125" style="2" customWidth="1"/>
    <col min="2596" max="2596" width="2.42578125" style="2" customWidth="1"/>
    <col min="2597" max="2597" width="5.42578125" style="2" customWidth="1"/>
    <col min="2598" max="2598" width="4" style="2" customWidth="1"/>
    <col min="2599" max="2599" width="0" style="2" hidden="1" customWidth="1"/>
    <col min="2600" max="2600" width="8" style="2" customWidth="1"/>
    <col min="2601" max="2601" width="14.28515625" style="2" customWidth="1"/>
    <col min="2602" max="2602" width="0" style="2" hidden="1" customWidth="1"/>
    <col min="2603" max="2603" width="5.140625" style="2" customWidth="1"/>
    <col min="2604" max="2604" width="15.5703125" style="2" customWidth="1"/>
    <col min="2605" max="2605" width="32.140625" style="2" customWidth="1"/>
    <col min="2606" max="2606" width="18.140625" style="2" customWidth="1"/>
    <col min="2607" max="2607" width="25.140625" style="2" customWidth="1"/>
    <col min="2608" max="2608" width="15.5703125" style="2" customWidth="1"/>
    <col min="2609" max="2609" width="6.7109375" style="2" customWidth="1"/>
    <col min="2610" max="2610" width="13.7109375" style="2" customWidth="1"/>
    <col min="2611" max="2816" width="2.7109375" style="2"/>
    <col min="2817" max="2817" width="1.140625" style="2" customWidth="1"/>
    <col min="2818" max="2818" width="2.7109375" style="2"/>
    <col min="2819" max="2819" width="4.7109375" style="2" customWidth="1"/>
    <col min="2820" max="2820" width="7.5703125" style="2" customWidth="1"/>
    <col min="2821" max="2822" width="2.7109375" style="2"/>
    <col min="2823" max="2823" width="23.140625" style="2" customWidth="1"/>
    <col min="2824" max="2824" width="2.7109375" style="2"/>
    <col min="2825" max="2825" width="4.85546875" style="2" customWidth="1"/>
    <col min="2826" max="2827" width="2.7109375" style="2"/>
    <col min="2828" max="2828" width="11.85546875" style="2" customWidth="1"/>
    <col min="2829" max="2829" width="2.7109375" style="2"/>
    <col min="2830" max="2830" width="6.7109375" style="2" customWidth="1"/>
    <col min="2831" max="2832" width="2.7109375" style="2"/>
    <col min="2833" max="2833" width="4.42578125" style="2" customWidth="1"/>
    <col min="2834" max="2834" width="5.140625" style="2" customWidth="1"/>
    <col min="2835" max="2835" width="7.85546875" style="2" customWidth="1"/>
    <col min="2836" max="2836" width="5.28515625" style="2" customWidth="1"/>
    <col min="2837" max="2838" width="2.7109375" style="2"/>
    <col min="2839" max="2839" width="13.42578125" style="2" customWidth="1"/>
    <col min="2840" max="2840" width="12.140625" style="2" customWidth="1"/>
    <col min="2841" max="2841" width="4.140625" style="2" customWidth="1"/>
    <col min="2842" max="2842" width="3.85546875" style="2" bestFit="1" customWidth="1"/>
    <col min="2843" max="2843" width="11.140625" style="2" customWidth="1"/>
    <col min="2844" max="2845" width="2.7109375" style="2"/>
    <col min="2846" max="2846" width="5.5703125" style="2" customWidth="1"/>
    <col min="2847" max="2847" width="2.7109375" style="2"/>
    <col min="2848" max="2848" width="4.5703125" style="2" customWidth="1"/>
    <col min="2849" max="2849" width="5.7109375" style="2" customWidth="1"/>
    <col min="2850" max="2850" width="7.7109375" style="2" customWidth="1"/>
    <col min="2851" max="2851" width="5.42578125" style="2" customWidth="1"/>
    <col min="2852" max="2852" width="2.42578125" style="2" customWidth="1"/>
    <col min="2853" max="2853" width="5.42578125" style="2" customWidth="1"/>
    <col min="2854" max="2854" width="4" style="2" customWidth="1"/>
    <col min="2855" max="2855" width="0" style="2" hidden="1" customWidth="1"/>
    <col min="2856" max="2856" width="8" style="2" customWidth="1"/>
    <col min="2857" max="2857" width="14.28515625" style="2" customWidth="1"/>
    <col min="2858" max="2858" width="0" style="2" hidden="1" customWidth="1"/>
    <col min="2859" max="2859" width="5.140625" style="2" customWidth="1"/>
    <col min="2860" max="2860" width="15.5703125" style="2" customWidth="1"/>
    <col min="2861" max="2861" width="32.140625" style="2" customWidth="1"/>
    <col min="2862" max="2862" width="18.140625" style="2" customWidth="1"/>
    <col min="2863" max="2863" width="25.140625" style="2" customWidth="1"/>
    <col min="2864" max="2864" width="15.5703125" style="2" customWidth="1"/>
    <col min="2865" max="2865" width="6.7109375" style="2" customWidth="1"/>
    <col min="2866" max="2866" width="13.7109375" style="2" customWidth="1"/>
    <col min="2867" max="3072" width="2.7109375" style="2"/>
    <col min="3073" max="3073" width="1.140625" style="2" customWidth="1"/>
    <col min="3074" max="3074" width="2.7109375" style="2"/>
    <col min="3075" max="3075" width="4.7109375" style="2" customWidth="1"/>
    <col min="3076" max="3076" width="7.5703125" style="2" customWidth="1"/>
    <col min="3077" max="3078" width="2.7109375" style="2"/>
    <col min="3079" max="3079" width="23.140625" style="2" customWidth="1"/>
    <col min="3080" max="3080" width="2.7109375" style="2"/>
    <col min="3081" max="3081" width="4.85546875" style="2" customWidth="1"/>
    <col min="3082" max="3083" width="2.7109375" style="2"/>
    <col min="3084" max="3084" width="11.85546875" style="2" customWidth="1"/>
    <col min="3085" max="3085" width="2.7109375" style="2"/>
    <col min="3086" max="3086" width="6.7109375" style="2" customWidth="1"/>
    <col min="3087" max="3088" width="2.7109375" style="2"/>
    <col min="3089" max="3089" width="4.42578125" style="2" customWidth="1"/>
    <col min="3090" max="3090" width="5.140625" style="2" customWidth="1"/>
    <col min="3091" max="3091" width="7.85546875" style="2" customWidth="1"/>
    <col min="3092" max="3092" width="5.28515625" style="2" customWidth="1"/>
    <col min="3093" max="3094" width="2.7109375" style="2"/>
    <col min="3095" max="3095" width="13.42578125" style="2" customWidth="1"/>
    <col min="3096" max="3096" width="12.140625" style="2" customWidth="1"/>
    <col min="3097" max="3097" width="4.140625" style="2" customWidth="1"/>
    <col min="3098" max="3098" width="3.85546875" style="2" bestFit="1" customWidth="1"/>
    <col min="3099" max="3099" width="11.140625" style="2" customWidth="1"/>
    <col min="3100" max="3101" width="2.7109375" style="2"/>
    <col min="3102" max="3102" width="5.5703125" style="2" customWidth="1"/>
    <col min="3103" max="3103" width="2.7109375" style="2"/>
    <col min="3104" max="3104" width="4.5703125" style="2" customWidth="1"/>
    <col min="3105" max="3105" width="5.7109375" style="2" customWidth="1"/>
    <col min="3106" max="3106" width="7.7109375" style="2" customWidth="1"/>
    <col min="3107" max="3107" width="5.42578125" style="2" customWidth="1"/>
    <col min="3108" max="3108" width="2.42578125" style="2" customWidth="1"/>
    <col min="3109" max="3109" width="5.42578125" style="2" customWidth="1"/>
    <col min="3110" max="3110" width="4" style="2" customWidth="1"/>
    <col min="3111" max="3111" width="0" style="2" hidden="1" customWidth="1"/>
    <col min="3112" max="3112" width="8" style="2" customWidth="1"/>
    <col min="3113" max="3113" width="14.28515625" style="2" customWidth="1"/>
    <col min="3114" max="3114" width="0" style="2" hidden="1" customWidth="1"/>
    <col min="3115" max="3115" width="5.140625" style="2" customWidth="1"/>
    <col min="3116" max="3116" width="15.5703125" style="2" customWidth="1"/>
    <col min="3117" max="3117" width="32.140625" style="2" customWidth="1"/>
    <col min="3118" max="3118" width="18.140625" style="2" customWidth="1"/>
    <col min="3119" max="3119" width="25.140625" style="2" customWidth="1"/>
    <col min="3120" max="3120" width="15.5703125" style="2" customWidth="1"/>
    <col min="3121" max="3121" width="6.7109375" style="2" customWidth="1"/>
    <col min="3122" max="3122" width="13.7109375" style="2" customWidth="1"/>
    <col min="3123" max="3328" width="2.7109375" style="2"/>
    <col min="3329" max="3329" width="1.140625" style="2" customWidth="1"/>
    <col min="3330" max="3330" width="2.7109375" style="2"/>
    <col min="3331" max="3331" width="4.7109375" style="2" customWidth="1"/>
    <col min="3332" max="3332" width="7.5703125" style="2" customWidth="1"/>
    <col min="3333" max="3334" width="2.7109375" style="2"/>
    <col min="3335" max="3335" width="23.140625" style="2" customWidth="1"/>
    <col min="3336" max="3336" width="2.7109375" style="2"/>
    <col min="3337" max="3337" width="4.85546875" style="2" customWidth="1"/>
    <col min="3338" max="3339" width="2.7109375" style="2"/>
    <col min="3340" max="3340" width="11.85546875" style="2" customWidth="1"/>
    <col min="3341" max="3341" width="2.7109375" style="2"/>
    <col min="3342" max="3342" width="6.7109375" style="2" customWidth="1"/>
    <col min="3343" max="3344" width="2.7109375" style="2"/>
    <col min="3345" max="3345" width="4.42578125" style="2" customWidth="1"/>
    <col min="3346" max="3346" width="5.140625" style="2" customWidth="1"/>
    <col min="3347" max="3347" width="7.85546875" style="2" customWidth="1"/>
    <col min="3348" max="3348" width="5.28515625" style="2" customWidth="1"/>
    <col min="3349" max="3350" width="2.7109375" style="2"/>
    <col min="3351" max="3351" width="13.42578125" style="2" customWidth="1"/>
    <col min="3352" max="3352" width="12.140625" style="2" customWidth="1"/>
    <col min="3353" max="3353" width="4.140625" style="2" customWidth="1"/>
    <col min="3354" max="3354" width="3.85546875" style="2" bestFit="1" customWidth="1"/>
    <col min="3355" max="3355" width="11.140625" style="2" customWidth="1"/>
    <col min="3356" max="3357" width="2.7109375" style="2"/>
    <col min="3358" max="3358" width="5.5703125" style="2" customWidth="1"/>
    <col min="3359" max="3359" width="2.7109375" style="2"/>
    <col min="3360" max="3360" width="4.5703125" style="2" customWidth="1"/>
    <col min="3361" max="3361" width="5.7109375" style="2" customWidth="1"/>
    <col min="3362" max="3362" width="7.7109375" style="2" customWidth="1"/>
    <col min="3363" max="3363" width="5.42578125" style="2" customWidth="1"/>
    <col min="3364" max="3364" width="2.42578125" style="2" customWidth="1"/>
    <col min="3365" max="3365" width="5.42578125" style="2" customWidth="1"/>
    <col min="3366" max="3366" width="4" style="2" customWidth="1"/>
    <col min="3367" max="3367" width="0" style="2" hidden="1" customWidth="1"/>
    <col min="3368" max="3368" width="8" style="2" customWidth="1"/>
    <col min="3369" max="3369" width="14.28515625" style="2" customWidth="1"/>
    <col min="3370" max="3370" width="0" style="2" hidden="1" customWidth="1"/>
    <col min="3371" max="3371" width="5.140625" style="2" customWidth="1"/>
    <col min="3372" max="3372" width="15.5703125" style="2" customWidth="1"/>
    <col min="3373" max="3373" width="32.140625" style="2" customWidth="1"/>
    <col min="3374" max="3374" width="18.140625" style="2" customWidth="1"/>
    <col min="3375" max="3375" width="25.140625" style="2" customWidth="1"/>
    <col min="3376" max="3376" width="15.5703125" style="2" customWidth="1"/>
    <col min="3377" max="3377" width="6.7109375" style="2" customWidth="1"/>
    <col min="3378" max="3378" width="13.7109375" style="2" customWidth="1"/>
    <col min="3379" max="3584" width="2.7109375" style="2"/>
    <col min="3585" max="3585" width="1.140625" style="2" customWidth="1"/>
    <col min="3586" max="3586" width="2.7109375" style="2"/>
    <col min="3587" max="3587" width="4.7109375" style="2" customWidth="1"/>
    <col min="3588" max="3588" width="7.5703125" style="2" customWidth="1"/>
    <col min="3589" max="3590" width="2.7109375" style="2"/>
    <col min="3591" max="3591" width="23.140625" style="2" customWidth="1"/>
    <col min="3592" max="3592" width="2.7109375" style="2"/>
    <col min="3593" max="3593" width="4.85546875" style="2" customWidth="1"/>
    <col min="3594" max="3595" width="2.7109375" style="2"/>
    <col min="3596" max="3596" width="11.85546875" style="2" customWidth="1"/>
    <col min="3597" max="3597" width="2.7109375" style="2"/>
    <col min="3598" max="3598" width="6.7109375" style="2" customWidth="1"/>
    <col min="3599" max="3600" width="2.7109375" style="2"/>
    <col min="3601" max="3601" width="4.42578125" style="2" customWidth="1"/>
    <col min="3602" max="3602" width="5.140625" style="2" customWidth="1"/>
    <col min="3603" max="3603" width="7.85546875" style="2" customWidth="1"/>
    <col min="3604" max="3604" width="5.28515625" style="2" customWidth="1"/>
    <col min="3605" max="3606" width="2.7109375" style="2"/>
    <col min="3607" max="3607" width="13.42578125" style="2" customWidth="1"/>
    <col min="3608" max="3608" width="12.140625" style="2" customWidth="1"/>
    <col min="3609" max="3609" width="4.140625" style="2" customWidth="1"/>
    <col min="3610" max="3610" width="3.85546875" style="2" bestFit="1" customWidth="1"/>
    <col min="3611" max="3611" width="11.140625" style="2" customWidth="1"/>
    <col min="3612" max="3613" width="2.7109375" style="2"/>
    <col min="3614" max="3614" width="5.5703125" style="2" customWidth="1"/>
    <col min="3615" max="3615" width="2.7109375" style="2"/>
    <col min="3616" max="3616" width="4.5703125" style="2" customWidth="1"/>
    <col min="3617" max="3617" width="5.7109375" style="2" customWidth="1"/>
    <col min="3618" max="3618" width="7.7109375" style="2" customWidth="1"/>
    <col min="3619" max="3619" width="5.42578125" style="2" customWidth="1"/>
    <col min="3620" max="3620" width="2.42578125" style="2" customWidth="1"/>
    <col min="3621" max="3621" width="5.42578125" style="2" customWidth="1"/>
    <col min="3622" max="3622" width="4" style="2" customWidth="1"/>
    <col min="3623" max="3623" width="0" style="2" hidden="1" customWidth="1"/>
    <col min="3624" max="3624" width="8" style="2" customWidth="1"/>
    <col min="3625" max="3625" width="14.28515625" style="2" customWidth="1"/>
    <col min="3626" max="3626" width="0" style="2" hidden="1" customWidth="1"/>
    <col min="3627" max="3627" width="5.140625" style="2" customWidth="1"/>
    <col min="3628" max="3628" width="15.5703125" style="2" customWidth="1"/>
    <col min="3629" max="3629" width="32.140625" style="2" customWidth="1"/>
    <col min="3630" max="3630" width="18.140625" style="2" customWidth="1"/>
    <col min="3631" max="3631" width="25.140625" style="2" customWidth="1"/>
    <col min="3632" max="3632" width="15.5703125" style="2" customWidth="1"/>
    <col min="3633" max="3633" width="6.7109375" style="2" customWidth="1"/>
    <col min="3634" max="3634" width="13.7109375" style="2" customWidth="1"/>
    <col min="3635" max="3840" width="2.7109375" style="2"/>
    <col min="3841" max="3841" width="1.140625" style="2" customWidth="1"/>
    <col min="3842" max="3842" width="2.7109375" style="2"/>
    <col min="3843" max="3843" width="4.7109375" style="2" customWidth="1"/>
    <col min="3844" max="3844" width="7.5703125" style="2" customWidth="1"/>
    <col min="3845" max="3846" width="2.7109375" style="2"/>
    <col min="3847" max="3847" width="23.140625" style="2" customWidth="1"/>
    <col min="3848" max="3848" width="2.7109375" style="2"/>
    <col min="3849" max="3849" width="4.85546875" style="2" customWidth="1"/>
    <col min="3850" max="3851" width="2.7109375" style="2"/>
    <col min="3852" max="3852" width="11.85546875" style="2" customWidth="1"/>
    <col min="3853" max="3853" width="2.7109375" style="2"/>
    <col min="3854" max="3854" width="6.7109375" style="2" customWidth="1"/>
    <col min="3855" max="3856" width="2.7109375" style="2"/>
    <col min="3857" max="3857" width="4.42578125" style="2" customWidth="1"/>
    <col min="3858" max="3858" width="5.140625" style="2" customWidth="1"/>
    <col min="3859" max="3859" width="7.85546875" style="2" customWidth="1"/>
    <col min="3860" max="3860" width="5.28515625" style="2" customWidth="1"/>
    <col min="3861" max="3862" width="2.7109375" style="2"/>
    <col min="3863" max="3863" width="13.42578125" style="2" customWidth="1"/>
    <col min="3864" max="3864" width="12.140625" style="2" customWidth="1"/>
    <col min="3865" max="3865" width="4.140625" style="2" customWidth="1"/>
    <col min="3866" max="3866" width="3.85546875" style="2" bestFit="1" customWidth="1"/>
    <col min="3867" max="3867" width="11.140625" style="2" customWidth="1"/>
    <col min="3868" max="3869" width="2.7109375" style="2"/>
    <col min="3870" max="3870" width="5.5703125" style="2" customWidth="1"/>
    <col min="3871" max="3871" width="2.7109375" style="2"/>
    <col min="3872" max="3872" width="4.5703125" style="2" customWidth="1"/>
    <col min="3873" max="3873" width="5.7109375" style="2" customWidth="1"/>
    <col min="3874" max="3874" width="7.7109375" style="2" customWidth="1"/>
    <col min="3875" max="3875" width="5.42578125" style="2" customWidth="1"/>
    <col min="3876" max="3876" width="2.42578125" style="2" customWidth="1"/>
    <col min="3877" max="3877" width="5.42578125" style="2" customWidth="1"/>
    <col min="3878" max="3878" width="4" style="2" customWidth="1"/>
    <col min="3879" max="3879" width="0" style="2" hidden="1" customWidth="1"/>
    <col min="3880" max="3880" width="8" style="2" customWidth="1"/>
    <col min="3881" max="3881" width="14.28515625" style="2" customWidth="1"/>
    <col min="3882" max="3882" width="0" style="2" hidden="1" customWidth="1"/>
    <col min="3883" max="3883" width="5.140625" style="2" customWidth="1"/>
    <col min="3884" max="3884" width="15.5703125" style="2" customWidth="1"/>
    <col min="3885" max="3885" width="32.140625" style="2" customWidth="1"/>
    <col min="3886" max="3886" width="18.140625" style="2" customWidth="1"/>
    <col min="3887" max="3887" width="25.140625" style="2" customWidth="1"/>
    <col min="3888" max="3888" width="15.5703125" style="2" customWidth="1"/>
    <col min="3889" max="3889" width="6.7109375" style="2" customWidth="1"/>
    <col min="3890" max="3890" width="13.7109375" style="2" customWidth="1"/>
    <col min="3891" max="4096" width="2.7109375" style="2"/>
    <col min="4097" max="4097" width="1.140625" style="2" customWidth="1"/>
    <col min="4098" max="4098" width="2.7109375" style="2"/>
    <col min="4099" max="4099" width="4.7109375" style="2" customWidth="1"/>
    <col min="4100" max="4100" width="7.5703125" style="2" customWidth="1"/>
    <col min="4101" max="4102" width="2.7109375" style="2"/>
    <col min="4103" max="4103" width="23.140625" style="2" customWidth="1"/>
    <col min="4104" max="4104" width="2.7109375" style="2"/>
    <col min="4105" max="4105" width="4.85546875" style="2" customWidth="1"/>
    <col min="4106" max="4107" width="2.7109375" style="2"/>
    <col min="4108" max="4108" width="11.85546875" style="2" customWidth="1"/>
    <col min="4109" max="4109" width="2.7109375" style="2"/>
    <col min="4110" max="4110" width="6.7109375" style="2" customWidth="1"/>
    <col min="4111" max="4112" width="2.7109375" style="2"/>
    <col min="4113" max="4113" width="4.42578125" style="2" customWidth="1"/>
    <col min="4114" max="4114" width="5.140625" style="2" customWidth="1"/>
    <col min="4115" max="4115" width="7.85546875" style="2" customWidth="1"/>
    <col min="4116" max="4116" width="5.28515625" style="2" customWidth="1"/>
    <col min="4117" max="4118" width="2.7109375" style="2"/>
    <col min="4119" max="4119" width="13.42578125" style="2" customWidth="1"/>
    <col min="4120" max="4120" width="12.140625" style="2" customWidth="1"/>
    <col min="4121" max="4121" width="4.140625" style="2" customWidth="1"/>
    <col min="4122" max="4122" width="3.85546875" style="2" bestFit="1" customWidth="1"/>
    <col min="4123" max="4123" width="11.140625" style="2" customWidth="1"/>
    <col min="4124" max="4125" width="2.7109375" style="2"/>
    <col min="4126" max="4126" width="5.5703125" style="2" customWidth="1"/>
    <col min="4127" max="4127" width="2.7109375" style="2"/>
    <col min="4128" max="4128" width="4.5703125" style="2" customWidth="1"/>
    <col min="4129" max="4129" width="5.7109375" style="2" customWidth="1"/>
    <col min="4130" max="4130" width="7.7109375" style="2" customWidth="1"/>
    <col min="4131" max="4131" width="5.42578125" style="2" customWidth="1"/>
    <col min="4132" max="4132" width="2.42578125" style="2" customWidth="1"/>
    <col min="4133" max="4133" width="5.42578125" style="2" customWidth="1"/>
    <col min="4134" max="4134" width="4" style="2" customWidth="1"/>
    <col min="4135" max="4135" width="0" style="2" hidden="1" customWidth="1"/>
    <col min="4136" max="4136" width="8" style="2" customWidth="1"/>
    <col min="4137" max="4137" width="14.28515625" style="2" customWidth="1"/>
    <col min="4138" max="4138" width="0" style="2" hidden="1" customWidth="1"/>
    <col min="4139" max="4139" width="5.140625" style="2" customWidth="1"/>
    <col min="4140" max="4140" width="15.5703125" style="2" customWidth="1"/>
    <col min="4141" max="4141" width="32.140625" style="2" customWidth="1"/>
    <col min="4142" max="4142" width="18.140625" style="2" customWidth="1"/>
    <col min="4143" max="4143" width="25.140625" style="2" customWidth="1"/>
    <col min="4144" max="4144" width="15.5703125" style="2" customWidth="1"/>
    <col min="4145" max="4145" width="6.7109375" style="2" customWidth="1"/>
    <col min="4146" max="4146" width="13.7109375" style="2" customWidth="1"/>
    <col min="4147" max="4352" width="2.7109375" style="2"/>
    <col min="4353" max="4353" width="1.140625" style="2" customWidth="1"/>
    <col min="4354" max="4354" width="2.7109375" style="2"/>
    <col min="4355" max="4355" width="4.7109375" style="2" customWidth="1"/>
    <col min="4356" max="4356" width="7.5703125" style="2" customWidth="1"/>
    <col min="4357" max="4358" width="2.7109375" style="2"/>
    <col min="4359" max="4359" width="23.140625" style="2" customWidth="1"/>
    <col min="4360" max="4360" width="2.7109375" style="2"/>
    <col min="4361" max="4361" width="4.85546875" style="2" customWidth="1"/>
    <col min="4362" max="4363" width="2.7109375" style="2"/>
    <col min="4364" max="4364" width="11.85546875" style="2" customWidth="1"/>
    <col min="4365" max="4365" width="2.7109375" style="2"/>
    <col min="4366" max="4366" width="6.7109375" style="2" customWidth="1"/>
    <col min="4367" max="4368" width="2.7109375" style="2"/>
    <col min="4369" max="4369" width="4.42578125" style="2" customWidth="1"/>
    <col min="4370" max="4370" width="5.140625" style="2" customWidth="1"/>
    <col min="4371" max="4371" width="7.85546875" style="2" customWidth="1"/>
    <col min="4372" max="4372" width="5.28515625" style="2" customWidth="1"/>
    <col min="4373" max="4374" width="2.7109375" style="2"/>
    <col min="4375" max="4375" width="13.42578125" style="2" customWidth="1"/>
    <col min="4376" max="4376" width="12.140625" style="2" customWidth="1"/>
    <col min="4377" max="4377" width="4.140625" style="2" customWidth="1"/>
    <col min="4378" max="4378" width="3.85546875" style="2" bestFit="1" customWidth="1"/>
    <col min="4379" max="4379" width="11.140625" style="2" customWidth="1"/>
    <col min="4380" max="4381" width="2.7109375" style="2"/>
    <col min="4382" max="4382" width="5.5703125" style="2" customWidth="1"/>
    <col min="4383" max="4383" width="2.7109375" style="2"/>
    <col min="4384" max="4384" width="4.5703125" style="2" customWidth="1"/>
    <col min="4385" max="4385" width="5.7109375" style="2" customWidth="1"/>
    <col min="4386" max="4386" width="7.7109375" style="2" customWidth="1"/>
    <col min="4387" max="4387" width="5.42578125" style="2" customWidth="1"/>
    <col min="4388" max="4388" width="2.42578125" style="2" customWidth="1"/>
    <col min="4389" max="4389" width="5.42578125" style="2" customWidth="1"/>
    <col min="4390" max="4390" width="4" style="2" customWidth="1"/>
    <col min="4391" max="4391" width="0" style="2" hidden="1" customWidth="1"/>
    <col min="4392" max="4392" width="8" style="2" customWidth="1"/>
    <col min="4393" max="4393" width="14.28515625" style="2" customWidth="1"/>
    <col min="4394" max="4394" width="0" style="2" hidden="1" customWidth="1"/>
    <col min="4395" max="4395" width="5.140625" style="2" customWidth="1"/>
    <col min="4396" max="4396" width="15.5703125" style="2" customWidth="1"/>
    <col min="4397" max="4397" width="32.140625" style="2" customWidth="1"/>
    <col min="4398" max="4398" width="18.140625" style="2" customWidth="1"/>
    <col min="4399" max="4399" width="25.140625" style="2" customWidth="1"/>
    <col min="4400" max="4400" width="15.5703125" style="2" customWidth="1"/>
    <col min="4401" max="4401" width="6.7109375" style="2" customWidth="1"/>
    <col min="4402" max="4402" width="13.7109375" style="2" customWidth="1"/>
    <col min="4403" max="4608" width="2.7109375" style="2"/>
    <col min="4609" max="4609" width="1.140625" style="2" customWidth="1"/>
    <col min="4610" max="4610" width="2.7109375" style="2"/>
    <col min="4611" max="4611" width="4.7109375" style="2" customWidth="1"/>
    <col min="4612" max="4612" width="7.5703125" style="2" customWidth="1"/>
    <col min="4613" max="4614" width="2.7109375" style="2"/>
    <col min="4615" max="4615" width="23.140625" style="2" customWidth="1"/>
    <col min="4616" max="4616" width="2.7109375" style="2"/>
    <col min="4617" max="4617" width="4.85546875" style="2" customWidth="1"/>
    <col min="4618" max="4619" width="2.7109375" style="2"/>
    <col min="4620" max="4620" width="11.85546875" style="2" customWidth="1"/>
    <col min="4621" max="4621" width="2.7109375" style="2"/>
    <col min="4622" max="4622" width="6.7109375" style="2" customWidth="1"/>
    <col min="4623" max="4624" width="2.7109375" style="2"/>
    <col min="4625" max="4625" width="4.42578125" style="2" customWidth="1"/>
    <col min="4626" max="4626" width="5.140625" style="2" customWidth="1"/>
    <col min="4627" max="4627" width="7.85546875" style="2" customWidth="1"/>
    <col min="4628" max="4628" width="5.28515625" style="2" customWidth="1"/>
    <col min="4629" max="4630" width="2.7109375" style="2"/>
    <col min="4631" max="4631" width="13.42578125" style="2" customWidth="1"/>
    <col min="4632" max="4632" width="12.140625" style="2" customWidth="1"/>
    <col min="4633" max="4633" width="4.140625" style="2" customWidth="1"/>
    <col min="4634" max="4634" width="3.85546875" style="2" bestFit="1" customWidth="1"/>
    <col min="4635" max="4635" width="11.140625" style="2" customWidth="1"/>
    <col min="4636" max="4637" width="2.7109375" style="2"/>
    <col min="4638" max="4638" width="5.5703125" style="2" customWidth="1"/>
    <col min="4639" max="4639" width="2.7109375" style="2"/>
    <col min="4640" max="4640" width="4.5703125" style="2" customWidth="1"/>
    <col min="4641" max="4641" width="5.7109375" style="2" customWidth="1"/>
    <col min="4642" max="4642" width="7.7109375" style="2" customWidth="1"/>
    <col min="4643" max="4643" width="5.42578125" style="2" customWidth="1"/>
    <col min="4644" max="4644" width="2.42578125" style="2" customWidth="1"/>
    <col min="4645" max="4645" width="5.42578125" style="2" customWidth="1"/>
    <col min="4646" max="4646" width="4" style="2" customWidth="1"/>
    <col min="4647" max="4647" width="0" style="2" hidden="1" customWidth="1"/>
    <col min="4648" max="4648" width="8" style="2" customWidth="1"/>
    <col min="4649" max="4649" width="14.28515625" style="2" customWidth="1"/>
    <col min="4650" max="4650" width="0" style="2" hidden="1" customWidth="1"/>
    <col min="4651" max="4651" width="5.140625" style="2" customWidth="1"/>
    <col min="4652" max="4652" width="15.5703125" style="2" customWidth="1"/>
    <col min="4653" max="4653" width="32.140625" style="2" customWidth="1"/>
    <col min="4654" max="4654" width="18.140625" style="2" customWidth="1"/>
    <col min="4655" max="4655" width="25.140625" style="2" customWidth="1"/>
    <col min="4656" max="4656" width="15.5703125" style="2" customWidth="1"/>
    <col min="4657" max="4657" width="6.7109375" style="2" customWidth="1"/>
    <col min="4658" max="4658" width="13.7109375" style="2" customWidth="1"/>
    <col min="4659" max="4864" width="2.7109375" style="2"/>
    <col min="4865" max="4865" width="1.140625" style="2" customWidth="1"/>
    <col min="4866" max="4866" width="2.7109375" style="2"/>
    <col min="4867" max="4867" width="4.7109375" style="2" customWidth="1"/>
    <col min="4868" max="4868" width="7.5703125" style="2" customWidth="1"/>
    <col min="4869" max="4870" width="2.7109375" style="2"/>
    <col min="4871" max="4871" width="23.140625" style="2" customWidth="1"/>
    <col min="4872" max="4872" width="2.7109375" style="2"/>
    <col min="4873" max="4873" width="4.85546875" style="2" customWidth="1"/>
    <col min="4874" max="4875" width="2.7109375" style="2"/>
    <col min="4876" max="4876" width="11.85546875" style="2" customWidth="1"/>
    <col min="4877" max="4877" width="2.7109375" style="2"/>
    <col min="4878" max="4878" width="6.7109375" style="2" customWidth="1"/>
    <col min="4879" max="4880" width="2.7109375" style="2"/>
    <col min="4881" max="4881" width="4.42578125" style="2" customWidth="1"/>
    <col min="4882" max="4882" width="5.140625" style="2" customWidth="1"/>
    <col min="4883" max="4883" width="7.85546875" style="2" customWidth="1"/>
    <col min="4884" max="4884" width="5.28515625" style="2" customWidth="1"/>
    <col min="4885" max="4886" width="2.7109375" style="2"/>
    <col min="4887" max="4887" width="13.42578125" style="2" customWidth="1"/>
    <col min="4888" max="4888" width="12.140625" style="2" customWidth="1"/>
    <col min="4889" max="4889" width="4.140625" style="2" customWidth="1"/>
    <col min="4890" max="4890" width="3.85546875" style="2" bestFit="1" customWidth="1"/>
    <col min="4891" max="4891" width="11.140625" style="2" customWidth="1"/>
    <col min="4892" max="4893" width="2.7109375" style="2"/>
    <col min="4894" max="4894" width="5.5703125" style="2" customWidth="1"/>
    <col min="4895" max="4895" width="2.7109375" style="2"/>
    <col min="4896" max="4896" width="4.5703125" style="2" customWidth="1"/>
    <col min="4897" max="4897" width="5.7109375" style="2" customWidth="1"/>
    <col min="4898" max="4898" width="7.7109375" style="2" customWidth="1"/>
    <col min="4899" max="4899" width="5.42578125" style="2" customWidth="1"/>
    <col min="4900" max="4900" width="2.42578125" style="2" customWidth="1"/>
    <col min="4901" max="4901" width="5.42578125" style="2" customWidth="1"/>
    <col min="4902" max="4902" width="4" style="2" customWidth="1"/>
    <col min="4903" max="4903" width="0" style="2" hidden="1" customWidth="1"/>
    <col min="4904" max="4904" width="8" style="2" customWidth="1"/>
    <col min="4905" max="4905" width="14.28515625" style="2" customWidth="1"/>
    <col min="4906" max="4906" width="0" style="2" hidden="1" customWidth="1"/>
    <col min="4907" max="4907" width="5.140625" style="2" customWidth="1"/>
    <col min="4908" max="4908" width="15.5703125" style="2" customWidth="1"/>
    <col min="4909" max="4909" width="32.140625" style="2" customWidth="1"/>
    <col min="4910" max="4910" width="18.140625" style="2" customWidth="1"/>
    <col min="4911" max="4911" width="25.140625" style="2" customWidth="1"/>
    <col min="4912" max="4912" width="15.5703125" style="2" customWidth="1"/>
    <col min="4913" max="4913" width="6.7109375" style="2" customWidth="1"/>
    <col min="4914" max="4914" width="13.7109375" style="2" customWidth="1"/>
    <col min="4915" max="5120" width="2.7109375" style="2"/>
    <col min="5121" max="5121" width="1.140625" style="2" customWidth="1"/>
    <col min="5122" max="5122" width="2.7109375" style="2"/>
    <col min="5123" max="5123" width="4.7109375" style="2" customWidth="1"/>
    <col min="5124" max="5124" width="7.5703125" style="2" customWidth="1"/>
    <col min="5125" max="5126" width="2.7109375" style="2"/>
    <col min="5127" max="5127" width="23.140625" style="2" customWidth="1"/>
    <col min="5128" max="5128" width="2.7109375" style="2"/>
    <col min="5129" max="5129" width="4.85546875" style="2" customWidth="1"/>
    <col min="5130" max="5131" width="2.7109375" style="2"/>
    <col min="5132" max="5132" width="11.85546875" style="2" customWidth="1"/>
    <col min="5133" max="5133" width="2.7109375" style="2"/>
    <col min="5134" max="5134" width="6.7109375" style="2" customWidth="1"/>
    <col min="5135" max="5136" width="2.7109375" style="2"/>
    <col min="5137" max="5137" width="4.42578125" style="2" customWidth="1"/>
    <col min="5138" max="5138" width="5.140625" style="2" customWidth="1"/>
    <col min="5139" max="5139" width="7.85546875" style="2" customWidth="1"/>
    <col min="5140" max="5140" width="5.28515625" style="2" customWidth="1"/>
    <col min="5141" max="5142" width="2.7109375" style="2"/>
    <col min="5143" max="5143" width="13.42578125" style="2" customWidth="1"/>
    <col min="5144" max="5144" width="12.140625" style="2" customWidth="1"/>
    <col min="5145" max="5145" width="4.140625" style="2" customWidth="1"/>
    <col min="5146" max="5146" width="3.85546875" style="2" bestFit="1" customWidth="1"/>
    <col min="5147" max="5147" width="11.140625" style="2" customWidth="1"/>
    <col min="5148" max="5149" width="2.7109375" style="2"/>
    <col min="5150" max="5150" width="5.5703125" style="2" customWidth="1"/>
    <col min="5151" max="5151" width="2.7109375" style="2"/>
    <col min="5152" max="5152" width="4.5703125" style="2" customWidth="1"/>
    <col min="5153" max="5153" width="5.7109375" style="2" customWidth="1"/>
    <col min="5154" max="5154" width="7.7109375" style="2" customWidth="1"/>
    <col min="5155" max="5155" width="5.42578125" style="2" customWidth="1"/>
    <col min="5156" max="5156" width="2.42578125" style="2" customWidth="1"/>
    <col min="5157" max="5157" width="5.42578125" style="2" customWidth="1"/>
    <col min="5158" max="5158" width="4" style="2" customWidth="1"/>
    <col min="5159" max="5159" width="0" style="2" hidden="1" customWidth="1"/>
    <col min="5160" max="5160" width="8" style="2" customWidth="1"/>
    <col min="5161" max="5161" width="14.28515625" style="2" customWidth="1"/>
    <col min="5162" max="5162" width="0" style="2" hidden="1" customWidth="1"/>
    <col min="5163" max="5163" width="5.140625" style="2" customWidth="1"/>
    <col min="5164" max="5164" width="15.5703125" style="2" customWidth="1"/>
    <col min="5165" max="5165" width="32.140625" style="2" customWidth="1"/>
    <col min="5166" max="5166" width="18.140625" style="2" customWidth="1"/>
    <col min="5167" max="5167" width="25.140625" style="2" customWidth="1"/>
    <col min="5168" max="5168" width="15.5703125" style="2" customWidth="1"/>
    <col min="5169" max="5169" width="6.7109375" style="2" customWidth="1"/>
    <col min="5170" max="5170" width="13.7109375" style="2" customWidth="1"/>
    <col min="5171" max="5376" width="2.7109375" style="2"/>
    <col min="5377" max="5377" width="1.140625" style="2" customWidth="1"/>
    <col min="5378" max="5378" width="2.7109375" style="2"/>
    <col min="5379" max="5379" width="4.7109375" style="2" customWidth="1"/>
    <col min="5380" max="5380" width="7.5703125" style="2" customWidth="1"/>
    <col min="5381" max="5382" width="2.7109375" style="2"/>
    <col min="5383" max="5383" width="23.140625" style="2" customWidth="1"/>
    <col min="5384" max="5384" width="2.7109375" style="2"/>
    <col min="5385" max="5385" width="4.85546875" style="2" customWidth="1"/>
    <col min="5386" max="5387" width="2.7109375" style="2"/>
    <col min="5388" max="5388" width="11.85546875" style="2" customWidth="1"/>
    <col min="5389" max="5389" width="2.7109375" style="2"/>
    <col min="5390" max="5390" width="6.7109375" style="2" customWidth="1"/>
    <col min="5391" max="5392" width="2.7109375" style="2"/>
    <col min="5393" max="5393" width="4.42578125" style="2" customWidth="1"/>
    <col min="5394" max="5394" width="5.140625" style="2" customWidth="1"/>
    <col min="5395" max="5395" width="7.85546875" style="2" customWidth="1"/>
    <col min="5396" max="5396" width="5.28515625" style="2" customWidth="1"/>
    <col min="5397" max="5398" width="2.7109375" style="2"/>
    <col min="5399" max="5399" width="13.42578125" style="2" customWidth="1"/>
    <col min="5400" max="5400" width="12.140625" style="2" customWidth="1"/>
    <col min="5401" max="5401" width="4.140625" style="2" customWidth="1"/>
    <col min="5402" max="5402" width="3.85546875" style="2" bestFit="1" customWidth="1"/>
    <col min="5403" max="5403" width="11.140625" style="2" customWidth="1"/>
    <col min="5404" max="5405" width="2.7109375" style="2"/>
    <col min="5406" max="5406" width="5.5703125" style="2" customWidth="1"/>
    <col min="5407" max="5407" width="2.7109375" style="2"/>
    <col min="5408" max="5408" width="4.5703125" style="2" customWidth="1"/>
    <col min="5409" max="5409" width="5.7109375" style="2" customWidth="1"/>
    <col min="5410" max="5410" width="7.7109375" style="2" customWidth="1"/>
    <col min="5411" max="5411" width="5.42578125" style="2" customWidth="1"/>
    <col min="5412" max="5412" width="2.42578125" style="2" customWidth="1"/>
    <col min="5413" max="5413" width="5.42578125" style="2" customWidth="1"/>
    <col min="5414" max="5414" width="4" style="2" customWidth="1"/>
    <col min="5415" max="5415" width="0" style="2" hidden="1" customWidth="1"/>
    <col min="5416" max="5416" width="8" style="2" customWidth="1"/>
    <col min="5417" max="5417" width="14.28515625" style="2" customWidth="1"/>
    <col min="5418" max="5418" width="0" style="2" hidden="1" customWidth="1"/>
    <col min="5419" max="5419" width="5.140625" style="2" customWidth="1"/>
    <col min="5420" max="5420" width="15.5703125" style="2" customWidth="1"/>
    <col min="5421" max="5421" width="32.140625" style="2" customWidth="1"/>
    <col min="5422" max="5422" width="18.140625" style="2" customWidth="1"/>
    <col min="5423" max="5423" width="25.140625" style="2" customWidth="1"/>
    <col min="5424" max="5424" width="15.5703125" style="2" customWidth="1"/>
    <col min="5425" max="5425" width="6.7109375" style="2" customWidth="1"/>
    <col min="5426" max="5426" width="13.7109375" style="2" customWidth="1"/>
    <col min="5427" max="5632" width="2.7109375" style="2"/>
    <col min="5633" max="5633" width="1.140625" style="2" customWidth="1"/>
    <col min="5634" max="5634" width="2.7109375" style="2"/>
    <col min="5635" max="5635" width="4.7109375" style="2" customWidth="1"/>
    <col min="5636" max="5636" width="7.5703125" style="2" customWidth="1"/>
    <col min="5637" max="5638" width="2.7109375" style="2"/>
    <col min="5639" max="5639" width="23.140625" style="2" customWidth="1"/>
    <col min="5640" max="5640" width="2.7109375" style="2"/>
    <col min="5641" max="5641" width="4.85546875" style="2" customWidth="1"/>
    <col min="5642" max="5643" width="2.7109375" style="2"/>
    <col min="5644" max="5644" width="11.85546875" style="2" customWidth="1"/>
    <col min="5645" max="5645" width="2.7109375" style="2"/>
    <col min="5646" max="5646" width="6.7109375" style="2" customWidth="1"/>
    <col min="5647" max="5648" width="2.7109375" style="2"/>
    <col min="5649" max="5649" width="4.42578125" style="2" customWidth="1"/>
    <col min="5650" max="5650" width="5.140625" style="2" customWidth="1"/>
    <col min="5651" max="5651" width="7.85546875" style="2" customWidth="1"/>
    <col min="5652" max="5652" width="5.28515625" style="2" customWidth="1"/>
    <col min="5653" max="5654" width="2.7109375" style="2"/>
    <col min="5655" max="5655" width="13.42578125" style="2" customWidth="1"/>
    <col min="5656" max="5656" width="12.140625" style="2" customWidth="1"/>
    <col min="5657" max="5657" width="4.140625" style="2" customWidth="1"/>
    <col min="5658" max="5658" width="3.85546875" style="2" bestFit="1" customWidth="1"/>
    <col min="5659" max="5659" width="11.140625" style="2" customWidth="1"/>
    <col min="5660" max="5661" width="2.7109375" style="2"/>
    <col min="5662" max="5662" width="5.5703125" style="2" customWidth="1"/>
    <col min="5663" max="5663" width="2.7109375" style="2"/>
    <col min="5664" max="5664" width="4.5703125" style="2" customWidth="1"/>
    <col min="5665" max="5665" width="5.7109375" style="2" customWidth="1"/>
    <col min="5666" max="5666" width="7.7109375" style="2" customWidth="1"/>
    <col min="5667" max="5667" width="5.42578125" style="2" customWidth="1"/>
    <col min="5668" max="5668" width="2.42578125" style="2" customWidth="1"/>
    <col min="5669" max="5669" width="5.42578125" style="2" customWidth="1"/>
    <col min="5670" max="5670" width="4" style="2" customWidth="1"/>
    <col min="5671" max="5671" width="0" style="2" hidden="1" customWidth="1"/>
    <col min="5672" max="5672" width="8" style="2" customWidth="1"/>
    <col min="5673" max="5673" width="14.28515625" style="2" customWidth="1"/>
    <col min="5674" max="5674" width="0" style="2" hidden="1" customWidth="1"/>
    <col min="5675" max="5675" width="5.140625" style="2" customWidth="1"/>
    <col min="5676" max="5676" width="15.5703125" style="2" customWidth="1"/>
    <col min="5677" max="5677" width="32.140625" style="2" customWidth="1"/>
    <col min="5678" max="5678" width="18.140625" style="2" customWidth="1"/>
    <col min="5679" max="5679" width="25.140625" style="2" customWidth="1"/>
    <col min="5680" max="5680" width="15.5703125" style="2" customWidth="1"/>
    <col min="5681" max="5681" width="6.7109375" style="2" customWidth="1"/>
    <col min="5682" max="5682" width="13.7109375" style="2" customWidth="1"/>
    <col min="5683" max="5888" width="2.7109375" style="2"/>
    <col min="5889" max="5889" width="1.140625" style="2" customWidth="1"/>
    <col min="5890" max="5890" width="2.7109375" style="2"/>
    <col min="5891" max="5891" width="4.7109375" style="2" customWidth="1"/>
    <col min="5892" max="5892" width="7.5703125" style="2" customWidth="1"/>
    <col min="5893" max="5894" width="2.7109375" style="2"/>
    <col min="5895" max="5895" width="23.140625" style="2" customWidth="1"/>
    <col min="5896" max="5896" width="2.7109375" style="2"/>
    <col min="5897" max="5897" width="4.85546875" style="2" customWidth="1"/>
    <col min="5898" max="5899" width="2.7109375" style="2"/>
    <col min="5900" max="5900" width="11.85546875" style="2" customWidth="1"/>
    <col min="5901" max="5901" width="2.7109375" style="2"/>
    <col min="5902" max="5902" width="6.7109375" style="2" customWidth="1"/>
    <col min="5903" max="5904" width="2.7109375" style="2"/>
    <col min="5905" max="5905" width="4.42578125" style="2" customWidth="1"/>
    <col min="5906" max="5906" width="5.140625" style="2" customWidth="1"/>
    <col min="5907" max="5907" width="7.85546875" style="2" customWidth="1"/>
    <col min="5908" max="5908" width="5.28515625" style="2" customWidth="1"/>
    <col min="5909" max="5910" width="2.7109375" style="2"/>
    <col min="5911" max="5911" width="13.42578125" style="2" customWidth="1"/>
    <col min="5912" max="5912" width="12.140625" style="2" customWidth="1"/>
    <col min="5913" max="5913" width="4.140625" style="2" customWidth="1"/>
    <col min="5914" max="5914" width="3.85546875" style="2" bestFit="1" customWidth="1"/>
    <col min="5915" max="5915" width="11.140625" style="2" customWidth="1"/>
    <col min="5916" max="5917" width="2.7109375" style="2"/>
    <col min="5918" max="5918" width="5.5703125" style="2" customWidth="1"/>
    <col min="5919" max="5919" width="2.7109375" style="2"/>
    <col min="5920" max="5920" width="4.5703125" style="2" customWidth="1"/>
    <col min="5921" max="5921" width="5.7109375" style="2" customWidth="1"/>
    <col min="5922" max="5922" width="7.7109375" style="2" customWidth="1"/>
    <col min="5923" max="5923" width="5.42578125" style="2" customWidth="1"/>
    <col min="5924" max="5924" width="2.42578125" style="2" customWidth="1"/>
    <col min="5925" max="5925" width="5.42578125" style="2" customWidth="1"/>
    <col min="5926" max="5926" width="4" style="2" customWidth="1"/>
    <col min="5927" max="5927" width="0" style="2" hidden="1" customWidth="1"/>
    <col min="5928" max="5928" width="8" style="2" customWidth="1"/>
    <col min="5929" max="5929" width="14.28515625" style="2" customWidth="1"/>
    <col min="5930" max="5930" width="0" style="2" hidden="1" customWidth="1"/>
    <col min="5931" max="5931" width="5.140625" style="2" customWidth="1"/>
    <col min="5932" max="5932" width="15.5703125" style="2" customWidth="1"/>
    <col min="5933" max="5933" width="32.140625" style="2" customWidth="1"/>
    <col min="5934" max="5934" width="18.140625" style="2" customWidth="1"/>
    <col min="5935" max="5935" width="25.140625" style="2" customWidth="1"/>
    <col min="5936" max="5936" width="15.5703125" style="2" customWidth="1"/>
    <col min="5937" max="5937" width="6.7109375" style="2" customWidth="1"/>
    <col min="5938" max="5938" width="13.7109375" style="2" customWidth="1"/>
    <col min="5939" max="6144" width="2.7109375" style="2"/>
    <col min="6145" max="6145" width="1.140625" style="2" customWidth="1"/>
    <col min="6146" max="6146" width="2.7109375" style="2"/>
    <col min="6147" max="6147" width="4.7109375" style="2" customWidth="1"/>
    <col min="6148" max="6148" width="7.5703125" style="2" customWidth="1"/>
    <col min="6149" max="6150" width="2.7109375" style="2"/>
    <col min="6151" max="6151" width="23.140625" style="2" customWidth="1"/>
    <col min="6152" max="6152" width="2.7109375" style="2"/>
    <col min="6153" max="6153" width="4.85546875" style="2" customWidth="1"/>
    <col min="6154" max="6155" width="2.7109375" style="2"/>
    <col min="6156" max="6156" width="11.85546875" style="2" customWidth="1"/>
    <col min="6157" max="6157" width="2.7109375" style="2"/>
    <col min="6158" max="6158" width="6.7109375" style="2" customWidth="1"/>
    <col min="6159" max="6160" width="2.7109375" style="2"/>
    <col min="6161" max="6161" width="4.42578125" style="2" customWidth="1"/>
    <col min="6162" max="6162" width="5.140625" style="2" customWidth="1"/>
    <col min="6163" max="6163" width="7.85546875" style="2" customWidth="1"/>
    <col min="6164" max="6164" width="5.28515625" style="2" customWidth="1"/>
    <col min="6165" max="6166" width="2.7109375" style="2"/>
    <col min="6167" max="6167" width="13.42578125" style="2" customWidth="1"/>
    <col min="6168" max="6168" width="12.140625" style="2" customWidth="1"/>
    <col min="6169" max="6169" width="4.140625" style="2" customWidth="1"/>
    <col min="6170" max="6170" width="3.85546875" style="2" bestFit="1" customWidth="1"/>
    <col min="6171" max="6171" width="11.140625" style="2" customWidth="1"/>
    <col min="6172" max="6173" width="2.7109375" style="2"/>
    <col min="6174" max="6174" width="5.5703125" style="2" customWidth="1"/>
    <col min="6175" max="6175" width="2.7109375" style="2"/>
    <col min="6176" max="6176" width="4.5703125" style="2" customWidth="1"/>
    <col min="6177" max="6177" width="5.7109375" style="2" customWidth="1"/>
    <col min="6178" max="6178" width="7.7109375" style="2" customWidth="1"/>
    <col min="6179" max="6179" width="5.42578125" style="2" customWidth="1"/>
    <col min="6180" max="6180" width="2.42578125" style="2" customWidth="1"/>
    <col min="6181" max="6181" width="5.42578125" style="2" customWidth="1"/>
    <col min="6182" max="6182" width="4" style="2" customWidth="1"/>
    <col min="6183" max="6183" width="0" style="2" hidden="1" customWidth="1"/>
    <col min="6184" max="6184" width="8" style="2" customWidth="1"/>
    <col min="6185" max="6185" width="14.28515625" style="2" customWidth="1"/>
    <col min="6186" max="6186" width="0" style="2" hidden="1" customWidth="1"/>
    <col min="6187" max="6187" width="5.140625" style="2" customWidth="1"/>
    <col min="6188" max="6188" width="15.5703125" style="2" customWidth="1"/>
    <col min="6189" max="6189" width="32.140625" style="2" customWidth="1"/>
    <col min="6190" max="6190" width="18.140625" style="2" customWidth="1"/>
    <col min="6191" max="6191" width="25.140625" style="2" customWidth="1"/>
    <col min="6192" max="6192" width="15.5703125" style="2" customWidth="1"/>
    <col min="6193" max="6193" width="6.7109375" style="2" customWidth="1"/>
    <col min="6194" max="6194" width="13.7109375" style="2" customWidth="1"/>
    <col min="6195" max="6400" width="2.7109375" style="2"/>
    <col min="6401" max="6401" width="1.140625" style="2" customWidth="1"/>
    <col min="6402" max="6402" width="2.7109375" style="2"/>
    <col min="6403" max="6403" width="4.7109375" style="2" customWidth="1"/>
    <col min="6404" max="6404" width="7.5703125" style="2" customWidth="1"/>
    <col min="6405" max="6406" width="2.7109375" style="2"/>
    <col min="6407" max="6407" width="23.140625" style="2" customWidth="1"/>
    <col min="6408" max="6408" width="2.7109375" style="2"/>
    <col min="6409" max="6409" width="4.85546875" style="2" customWidth="1"/>
    <col min="6410" max="6411" width="2.7109375" style="2"/>
    <col min="6412" max="6412" width="11.85546875" style="2" customWidth="1"/>
    <col min="6413" max="6413" width="2.7109375" style="2"/>
    <col min="6414" max="6414" width="6.7109375" style="2" customWidth="1"/>
    <col min="6415" max="6416" width="2.7109375" style="2"/>
    <col min="6417" max="6417" width="4.42578125" style="2" customWidth="1"/>
    <col min="6418" max="6418" width="5.140625" style="2" customWidth="1"/>
    <col min="6419" max="6419" width="7.85546875" style="2" customWidth="1"/>
    <col min="6420" max="6420" width="5.28515625" style="2" customWidth="1"/>
    <col min="6421" max="6422" width="2.7109375" style="2"/>
    <col min="6423" max="6423" width="13.42578125" style="2" customWidth="1"/>
    <col min="6424" max="6424" width="12.140625" style="2" customWidth="1"/>
    <col min="6425" max="6425" width="4.140625" style="2" customWidth="1"/>
    <col min="6426" max="6426" width="3.85546875" style="2" bestFit="1" customWidth="1"/>
    <col min="6427" max="6427" width="11.140625" style="2" customWidth="1"/>
    <col min="6428" max="6429" width="2.7109375" style="2"/>
    <col min="6430" max="6430" width="5.5703125" style="2" customWidth="1"/>
    <col min="6431" max="6431" width="2.7109375" style="2"/>
    <col min="6432" max="6432" width="4.5703125" style="2" customWidth="1"/>
    <col min="6433" max="6433" width="5.7109375" style="2" customWidth="1"/>
    <col min="6434" max="6434" width="7.7109375" style="2" customWidth="1"/>
    <col min="6435" max="6435" width="5.42578125" style="2" customWidth="1"/>
    <col min="6436" max="6436" width="2.42578125" style="2" customWidth="1"/>
    <col min="6437" max="6437" width="5.42578125" style="2" customWidth="1"/>
    <col min="6438" max="6438" width="4" style="2" customWidth="1"/>
    <col min="6439" max="6439" width="0" style="2" hidden="1" customWidth="1"/>
    <col min="6440" max="6440" width="8" style="2" customWidth="1"/>
    <col min="6441" max="6441" width="14.28515625" style="2" customWidth="1"/>
    <col min="6442" max="6442" width="0" style="2" hidden="1" customWidth="1"/>
    <col min="6443" max="6443" width="5.140625" style="2" customWidth="1"/>
    <col min="6444" max="6444" width="15.5703125" style="2" customWidth="1"/>
    <col min="6445" max="6445" width="32.140625" style="2" customWidth="1"/>
    <col min="6446" max="6446" width="18.140625" style="2" customWidth="1"/>
    <col min="6447" max="6447" width="25.140625" style="2" customWidth="1"/>
    <col min="6448" max="6448" width="15.5703125" style="2" customWidth="1"/>
    <col min="6449" max="6449" width="6.7109375" style="2" customWidth="1"/>
    <col min="6450" max="6450" width="13.7109375" style="2" customWidth="1"/>
    <col min="6451" max="6656" width="2.7109375" style="2"/>
    <col min="6657" max="6657" width="1.140625" style="2" customWidth="1"/>
    <col min="6658" max="6658" width="2.7109375" style="2"/>
    <col min="6659" max="6659" width="4.7109375" style="2" customWidth="1"/>
    <col min="6660" max="6660" width="7.5703125" style="2" customWidth="1"/>
    <col min="6661" max="6662" width="2.7109375" style="2"/>
    <col min="6663" max="6663" width="23.140625" style="2" customWidth="1"/>
    <col min="6664" max="6664" width="2.7109375" style="2"/>
    <col min="6665" max="6665" width="4.85546875" style="2" customWidth="1"/>
    <col min="6666" max="6667" width="2.7109375" style="2"/>
    <col min="6668" max="6668" width="11.85546875" style="2" customWidth="1"/>
    <col min="6669" max="6669" width="2.7109375" style="2"/>
    <col min="6670" max="6670" width="6.7109375" style="2" customWidth="1"/>
    <col min="6671" max="6672" width="2.7109375" style="2"/>
    <col min="6673" max="6673" width="4.42578125" style="2" customWidth="1"/>
    <col min="6674" max="6674" width="5.140625" style="2" customWidth="1"/>
    <col min="6675" max="6675" width="7.85546875" style="2" customWidth="1"/>
    <col min="6676" max="6676" width="5.28515625" style="2" customWidth="1"/>
    <col min="6677" max="6678" width="2.7109375" style="2"/>
    <col min="6679" max="6679" width="13.42578125" style="2" customWidth="1"/>
    <col min="6680" max="6680" width="12.140625" style="2" customWidth="1"/>
    <col min="6681" max="6681" width="4.140625" style="2" customWidth="1"/>
    <col min="6682" max="6682" width="3.85546875" style="2" bestFit="1" customWidth="1"/>
    <col min="6683" max="6683" width="11.140625" style="2" customWidth="1"/>
    <col min="6684" max="6685" width="2.7109375" style="2"/>
    <col min="6686" max="6686" width="5.5703125" style="2" customWidth="1"/>
    <col min="6687" max="6687" width="2.7109375" style="2"/>
    <col min="6688" max="6688" width="4.5703125" style="2" customWidth="1"/>
    <col min="6689" max="6689" width="5.7109375" style="2" customWidth="1"/>
    <col min="6690" max="6690" width="7.7109375" style="2" customWidth="1"/>
    <col min="6691" max="6691" width="5.42578125" style="2" customWidth="1"/>
    <col min="6692" max="6692" width="2.42578125" style="2" customWidth="1"/>
    <col min="6693" max="6693" width="5.42578125" style="2" customWidth="1"/>
    <col min="6694" max="6694" width="4" style="2" customWidth="1"/>
    <col min="6695" max="6695" width="0" style="2" hidden="1" customWidth="1"/>
    <col min="6696" max="6696" width="8" style="2" customWidth="1"/>
    <col min="6697" max="6697" width="14.28515625" style="2" customWidth="1"/>
    <col min="6698" max="6698" width="0" style="2" hidden="1" customWidth="1"/>
    <col min="6699" max="6699" width="5.140625" style="2" customWidth="1"/>
    <col min="6700" max="6700" width="15.5703125" style="2" customWidth="1"/>
    <col min="6701" max="6701" width="32.140625" style="2" customWidth="1"/>
    <col min="6702" max="6702" width="18.140625" style="2" customWidth="1"/>
    <col min="6703" max="6703" width="25.140625" style="2" customWidth="1"/>
    <col min="6704" max="6704" width="15.5703125" style="2" customWidth="1"/>
    <col min="6705" max="6705" width="6.7109375" style="2" customWidth="1"/>
    <col min="6706" max="6706" width="13.7109375" style="2" customWidth="1"/>
    <col min="6707" max="6912" width="2.7109375" style="2"/>
    <col min="6913" max="6913" width="1.140625" style="2" customWidth="1"/>
    <col min="6914" max="6914" width="2.7109375" style="2"/>
    <col min="6915" max="6915" width="4.7109375" style="2" customWidth="1"/>
    <col min="6916" max="6916" width="7.5703125" style="2" customWidth="1"/>
    <col min="6917" max="6918" width="2.7109375" style="2"/>
    <col min="6919" max="6919" width="23.140625" style="2" customWidth="1"/>
    <col min="6920" max="6920" width="2.7109375" style="2"/>
    <col min="6921" max="6921" width="4.85546875" style="2" customWidth="1"/>
    <col min="6922" max="6923" width="2.7109375" style="2"/>
    <col min="6924" max="6924" width="11.85546875" style="2" customWidth="1"/>
    <col min="6925" max="6925" width="2.7109375" style="2"/>
    <col min="6926" max="6926" width="6.7109375" style="2" customWidth="1"/>
    <col min="6927" max="6928" width="2.7109375" style="2"/>
    <col min="6929" max="6929" width="4.42578125" style="2" customWidth="1"/>
    <col min="6930" max="6930" width="5.140625" style="2" customWidth="1"/>
    <col min="6931" max="6931" width="7.85546875" style="2" customWidth="1"/>
    <col min="6932" max="6932" width="5.28515625" style="2" customWidth="1"/>
    <col min="6933" max="6934" width="2.7109375" style="2"/>
    <col min="6935" max="6935" width="13.42578125" style="2" customWidth="1"/>
    <col min="6936" max="6936" width="12.140625" style="2" customWidth="1"/>
    <col min="6937" max="6937" width="4.140625" style="2" customWidth="1"/>
    <col min="6938" max="6938" width="3.85546875" style="2" bestFit="1" customWidth="1"/>
    <col min="6939" max="6939" width="11.140625" style="2" customWidth="1"/>
    <col min="6940" max="6941" width="2.7109375" style="2"/>
    <col min="6942" max="6942" width="5.5703125" style="2" customWidth="1"/>
    <col min="6943" max="6943" width="2.7109375" style="2"/>
    <col min="6944" max="6944" width="4.5703125" style="2" customWidth="1"/>
    <col min="6945" max="6945" width="5.7109375" style="2" customWidth="1"/>
    <col min="6946" max="6946" width="7.7109375" style="2" customWidth="1"/>
    <col min="6947" max="6947" width="5.42578125" style="2" customWidth="1"/>
    <col min="6948" max="6948" width="2.42578125" style="2" customWidth="1"/>
    <col min="6949" max="6949" width="5.42578125" style="2" customWidth="1"/>
    <col min="6950" max="6950" width="4" style="2" customWidth="1"/>
    <col min="6951" max="6951" width="0" style="2" hidden="1" customWidth="1"/>
    <col min="6952" max="6952" width="8" style="2" customWidth="1"/>
    <col min="6953" max="6953" width="14.28515625" style="2" customWidth="1"/>
    <col min="6954" max="6954" width="0" style="2" hidden="1" customWidth="1"/>
    <col min="6955" max="6955" width="5.140625" style="2" customWidth="1"/>
    <col min="6956" max="6956" width="15.5703125" style="2" customWidth="1"/>
    <col min="6957" max="6957" width="32.140625" style="2" customWidth="1"/>
    <col min="6958" max="6958" width="18.140625" style="2" customWidth="1"/>
    <col min="6959" max="6959" width="25.140625" style="2" customWidth="1"/>
    <col min="6960" max="6960" width="15.5703125" style="2" customWidth="1"/>
    <col min="6961" max="6961" width="6.7109375" style="2" customWidth="1"/>
    <col min="6962" max="6962" width="13.7109375" style="2" customWidth="1"/>
    <col min="6963" max="7168" width="2.7109375" style="2"/>
    <col min="7169" max="7169" width="1.140625" style="2" customWidth="1"/>
    <col min="7170" max="7170" width="2.7109375" style="2"/>
    <col min="7171" max="7171" width="4.7109375" style="2" customWidth="1"/>
    <col min="7172" max="7172" width="7.5703125" style="2" customWidth="1"/>
    <col min="7173" max="7174" width="2.7109375" style="2"/>
    <col min="7175" max="7175" width="23.140625" style="2" customWidth="1"/>
    <col min="7176" max="7176" width="2.7109375" style="2"/>
    <col min="7177" max="7177" width="4.85546875" style="2" customWidth="1"/>
    <col min="7178" max="7179" width="2.7109375" style="2"/>
    <col min="7180" max="7180" width="11.85546875" style="2" customWidth="1"/>
    <col min="7181" max="7181" width="2.7109375" style="2"/>
    <col min="7182" max="7182" width="6.7109375" style="2" customWidth="1"/>
    <col min="7183" max="7184" width="2.7109375" style="2"/>
    <col min="7185" max="7185" width="4.42578125" style="2" customWidth="1"/>
    <col min="7186" max="7186" width="5.140625" style="2" customWidth="1"/>
    <col min="7187" max="7187" width="7.85546875" style="2" customWidth="1"/>
    <col min="7188" max="7188" width="5.28515625" style="2" customWidth="1"/>
    <col min="7189" max="7190" width="2.7109375" style="2"/>
    <col min="7191" max="7191" width="13.42578125" style="2" customWidth="1"/>
    <col min="7192" max="7192" width="12.140625" style="2" customWidth="1"/>
    <col min="7193" max="7193" width="4.140625" style="2" customWidth="1"/>
    <col min="7194" max="7194" width="3.85546875" style="2" bestFit="1" customWidth="1"/>
    <col min="7195" max="7195" width="11.140625" style="2" customWidth="1"/>
    <col min="7196" max="7197" width="2.7109375" style="2"/>
    <col min="7198" max="7198" width="5.5703125" style="2" customWidth="1"/>
    <col min="7199" max="7199" width="2.7109375" style="2"/>
    <col min="7200" max="7200" width="4.5703125" style="2" customWidth="1"/>
    <col min="7201" max="7201" width="5.7109375" style="2" customWidth="1"/>
    <col min="7202" max="7202" width="7.7109375" style="2" customWidth="1"/>
    <col min="7203" max="7203" width="5.42578125" style="2" customWidth="1"/>
    <col min="7204" max="7204" width="2.42578125" style="2" customWidth="1"/>
    <col min="7205" max="7205" width="5.42578125" style="2" customWidth="1"/>
    <col min="7206" max="7206" width="4" style="2" customWidth="1"/>
    <col min="7207" max="7207" width="0" style="2" hidden="1" customWidth="1"/>
    <col min="7208" max="7208" width="8" style="2" customWidth="1"/>
    <col min="7209" max="7209" width="14.28515625" style="2" customWidth="1"/>
    <col min="7210" max="7210" width="0" style="2" hidden="1" customWidth="1"/>
    <col min="7211" max="7211" width="5.140625" style="2" customWidth="1"/>
    <col min="7212" max="7212" width="15.5703125" style="2" customWidth="1"/>
    <col min="7213" max="7213" width="32.140625" style="2" customWidth="1"/>
    <col min="7214" max="7214" width="18.140625" style="2" customWidth="1"/>
    <col min="7215" max="7215" width="25.140625" style="2" customWidth="1"/>
    <col min="7216" max="7216" width="15.5703125" style="2" customWidth="1"/>
    <col min="7217" max="7217" width="6.7109375" style="2" customWidth="1"/>
    <col min="7218" max="7218" width="13.7109375" style="2" customWidth="1"/>
    <col min="7219" max="7424" width="2.7109375" style="2"/>
    <col min="7425" max="7425" width="1.140625" style="2" customWidth="1"/>
    <col min="7426" max="7426" width="2.7109375" style="2"/>
    <col min="7427" max="7427" width="4.7109375" style="2" customWidth="1"/>
    <col min="7428" max="7428" width="7.5703125" style="2" customWidth="1"/>
    <col min="7429" max="7430" width="2.7109375" style="2"/>
    <col min="7431" max="7431" width="23.140625" style="2" customWidth="1"/>
    <col min="7432" max="7432" width="2.7109375" style="2"/>
    <col min="7433" max="7433" width="4.85546875" style="2" customWidth="1"/>
    <col min="7434" max="7435" width="2.7109375" style="2"/>
    <col min="7436" max="7436" width="11.85546875" style="2" customWidth="1"/>
    <col min="7437" max="7437" width="2.7109375" style="2"/>
    <col min="7438" max="7438" width="6.7109375" style="2" customWidth="1"/>
    <col min="7439" max="7440" width="2.7109375" style="2"/>
    <col min="7441" max="7441" width="4.42578125" style="2" customWidth="1"/>
    <col min="7442" max="7442" width="5.140625" style="2" customWidth="1"/>
    <col min="7443" max="7443" width="7.85546875" style="2" customWidth="1"/>
    <col min="7444" max="7444" width="5.28515625" style="2" customWidth="1"/>
    <col min="7445" max="7446" width="2.7109375" style="2"/>
    <col min="7447" max="7447" width="13.42578125" style="2" customWidth="1"/>
    <col min="7448" max="7448" width="12.140625" style="2" customWidth="1"/>
    <col min="7449" max="7449" width="4.140625" style="2" customWidth="1"/>
    <col min="7450" max="7450" width="3.85546875" style="2" bestFit="1" customWidth="1"/>
    <col min="7451" max="7451" width="11.140625" style="2" customWidth="1"/>
    <col min="7452" max="7453" width="2.7109375" style="2"/>
    <col min="7454" max="7454" width="5.5703125" style="2" customWidth="1"/>
    <col min="7455" max="7455" width="2.7109375" style="2"/>
    <col min="7456" max="7456" width="4.5703125" style="2" customWidth="1"/>
    <col min="7457" max="7457" width="5.7109375" style="2" customWidth="1"/>
    <col min="7458" max="7458" width="7.7109375" style="2" customWidth="1"/>
    <col min="7459" max="7459" width="5.42578125" style="2" customWidth="1"/>
    <col min="7460" max="7460" width="2.42578125" style="2" customWidth="1"/>
    <col min="7461" max="7461" width="5.42578125" style="2" customWidth="1"/>
    <col min="7462" max="7462" width="4" style="2" customWidth="1"/>
    <col min="7463" max="7463" width="0" style="2" hidden="1" customWidth="1"/>
    <col min="7464" max="7464" width="8" style="2" customWidth="1"/>
    <col min="7465" max="7465" width="14.28515625" style="2" customWidth="1"/>
    <col min="7466" max="7466" width="0" style="2" hidden="1" customWidth="1"/>
    <col min="7467" max="7467" width="5.140625" style="2" customWidth="1"/>
    <col min="7468" max="7468" width="15.5703125" style="2" customWidth="1"/>
    <col min="7469" max="7469" width="32.140625" style="2" customWidth="1"/>
    <col min="7470" max="7470" width="18.140625" style="2" customWidth="1"/>
    <col min="7471" max="7471" width="25.140625" style="2" customWidth="1"/>
    <col min="7472" max="7472" width="15.5703125" style="2" customWidth="1"/>
    <col min="7473" max="7473" width="6.7109375" style="2" customWidth="1"/>
    <col min="7474" max="7474" width="13.7109375" style="2" customWidth="1"/>
    <col min="7475" max="7680" width="2.7109375" style="2"/>
    <col min="7681" max="7681" width="1.140625" style="2" customWidth="1"/>
    <col min="7682" max="7682" width="2.7109375" style="2"/>
    <col min="7683" max="7683" width="4.7109375" style="2" customWidth="1"/>
    <col min="7684" max="7684" width="7.5703125" style="2" customWidth="1"/>
    <col min="7685" max="7686" width="2.7109375" style="2"/>
    <col min="7687" max="7687" width="23.140625" style="2" customWidth="1"/>
    <col min="7688" max="7688" width="2.7109375" style="2"/>
    <col min="7689" max="7689" width="4.85546875" style="2" customWidth="1"/>
    <col min="7690" max="7691" width="2.7109375" style="2"/>
    <col min="7692" max="7692" width="11.85546875" style="2" customWidth="1"/>
    <col min="7693" max="7693" width="2.7109375" style="2"/>
    <col min="7694" max="7694" width="6.7109375" style="2" customWidth="1"/>
    <col min="7695" max="7696" width="2.7109375" style="2"/>
    <col min="7697" max="7697" width="4.42578125" style="2" customWidth="1"/>
    <col min="7698" max="7698" width="5.140625" style="2" customWidth="1"/>
    <col min="7699" max="7699" width="7.85546875" style="2" customWidth="1"/>
    <col min="7700" max="7700" width="5.28515625" style="2" customWidth="1"/>
    <col min="7701" max="7702" width="2.7109375" style="2"/>
    <col min="7703" max="7703" width="13.42578125" style="2" customWidth="1"/>
    <col min="7704" max="7704" width="12.140625" style="2" customWidth="1"/>
    <col min="7705" max="7705" width="4.140625" style="2" customWidth="1"/>
    <col min="7706" max="7706" width="3.85546875" style="2" bestFit="1" customWidth="1"/>
    <col min="7707" max="7707" width="11.140625" style="2" customWidth="1"/>
    <col min="7708" max="7709" width="2.7109375" style="2"/>
    <col min="7710" max="7710" width="5.5703125" style="2" customWidth="1"/>
    <col min="7711" max="7711" width="2.7109375" style="2"/>
    <col min="7712" max="7712" width="4.5703125" style="2" customWidth="1"/>
    <col min="7713" max="7713" width="5.7109375" style="2" customWidth="1"/>
    <col min="7714" max="7714" width="7.7109375" style="2" customWidth="1"/>
    <col min="7715" max="7715" width="5.42578125" style="2" customWidth="1"/>
    <col min="7716" max="7716" width="2.42578125" style="2" customWidth="1"/>
    <col min="7717" max="7717" width="5.42578125" style="2" customWidth="1"/>
    <col min="7718" max="7718" width="4" style="2" customWidth="1"/>
    <col min="7719" max="7719" width="0" style="2" hidden="1" customWidth="1"/>
    <col min="7720" max="7720" width="8" style="2" customWidth="1"/>
    <col min="7721" max="7721" width="14.28515625" style="2" customWidth="1"/>
    <col min="7722" max="7722" width="0" style="2" hidden="1" customWidth="1"/>
    <col min="7723" max="7723" width="5.140625" style="2" customWidth="1"/>
    <col min="7724" max="7724" width="15.5703125" style="2" customWidth="1"/>
    <col min="7725" max="7725" width="32.140625" style="2" customWidth="1"/>
    <col min="7726" max="7726" width="18.140625" style="2" customWidth="1"/>
    <col min="7727" max="7727" width="25.140625" style="2" customWidth="1"/>
    <col min="7728" max="7728" width="15.5703125" style="2" customWidth="1"/>
    <col min="7729" max="7729" width="6.7109375" style="2" customWidth="1"/>
    <col min="7730" max="7730" width="13.7109375" style="2" customWidth="1"/>
    <col min="7731" max="7936" width="2.7109375" style="2"/>
    <col min="7937" max="7937" width="1.140625" style="2" customWidth="1"/>
    <col min="7938" max="7938" width="2.7109375" style="2"/>
    <col min="7939" max="7939" width="4.7109375" style="2" customWidth="1"/>
    <col min="7940" max="7940" width="7.5703125" style="2" customWidth="1"/>
    <col min="7941" max="7942" width="2.7109375" style="2"/>
    <col min="7943" max="7943" width="23.140625" style="2" customWidth="1"/>
    <col min="7944" max="7944" width="2.7109375" style="2"/>
    <col min="7945" max="7945" width="4.85546875" style="2" customWidth="1"/>
    <col min="7946" max="7947" width="2.7109375" style="2"/>
    <col min="7948" max="7948" width="11.85546875" style="2" customWidth="1"/>
    <col min="7949" max="7949" width="2.7109375" style="2"/>
    <col min="7950" max="7950" width="6.7109375" style="2" customWidth="1"/>
    <col min="7951" max="7952" width="2.7109375" style="2"/>
    <col min="7953" max="7953" width="4.42578125" style="2" customWidth="1"/>
    <col min="7954" max="7954" width="5.140625" style="2" customWidth="1"/>
    <col min="7955" max="7955" width="7.85546875" style="2" customWidth="1"/>
    <col min="7956" max="7956" width="5.28515625" style="2" customWidth="1"/>
    <col min="7957" max="7958" width="2.7109375" style="2"/>
    <col min="7959" max="7959" width="13.42578125" style="2" customWidth="1"/>
    <col min="7960" max="7960" width="12.140625" style="2" customWidth="1"/>
    <col min="7961" max="7961" width="4.140625" style="2" customWidth="1"/>
    <col min="7962" max="7962" width="3.85546875" style="2" bestFit="1" customWidth="1"/>
    <col min="7963" max="7963" width="11.140625" style="2" customWidth="1"/>
    <col min="7964" max="7965" width="2.7109375" style="2"/>
    <col min="7966" max="7966" width="5.5703125" style="2" customWidth="1"/>
    <col min="7967" max="7967" width="2.7109375" style="2"/>
    <col min="7968" max="7968" width="4.5703125" style="2" customWidth="1"/>
    <col min="7969" max="7969" width="5.7109375" style="2" customWidth="1"/>
    <col min="7970" max="7970" width="7.7109375" style="2" customWidth="1"/>
    <col min="7971" max="7971" width="5.42578125" style="2" customWidth="1"/>
    <col min="7972" max="7972" width="2.42578125" style="2" customWidth="1"/>
    <col min="7973" max="7973" width="5.42578125" style="2" customWidth="1"/>
    <col min="7974" max="7974" width="4" style="2" customWidth="1"/>
    <col min="7975" max="7975" width="0" style="2" hidden="1" customWidth="1"/>
    <col min="7976" max="7976" width="8" style="2" customWidth="1"/>
    <col min="7977" max="7977" width="14.28515625" style="2" customWidth="1"/>
    <col min="7978" max="7978" width="0" style="2" hidden="1" customWidth="1"/>
    <col min="7979" max="7979" width="5.140625" style="2" customWidth="1"/>
    <col min="7980" max="7980" width="15.5703125" style="2" customWidth="1"/>
    <col min="7981" max="7981" width="32.140625" style="2" customWidth="1"/>
    <col min="7982" max="7982" width="18.140625" style="2" customWidth="1"/>
    <col min="7983" max="7983" width="25.140625" style="2" customWidth="1"/>
    <col min="7984" max="7984" width="15.5703125" style="2" customWidth="1"/>
    <col min="7985" max="7985" width="6.7109375" style="2" customWidth="1"/>
    <col min="7986" max="7986" width="13.7109375" style="2" customWidth="1"/>
    <col min="7987" max="8192" width="2.7109375" style="2"/>
    <col min="8193" max="8193" width="1.140625" style="2" customWidth="1"/>
    <col min="8194" max="8194" width="2.7109375" style="2"/>
    <col min="8195" max="8195" width="4.7109375" style="2" customWidth="1"/>
    <col min="8196" max="8196" width="7.5703125" style="2" customWidth="1"/>
    <col min="8197" max="8198" width="2.7109375" style="2"/>
    <col min="8199" max="8199" width="23.140625" style="2" customWidth="1"/>
    <col min="8200" max="8200" width="2.7109375" style="2"/>
    <col min="8201" max="8201" width="4.85546875" style="2" customWidth="1"/>
    <col min="8202" max="8203" width="2.7109375" style="2"/>
    <col min="8204" max="8204" width="11.85546875" style="2" customWidth="1"/>
    <col min="8205" max="8205" width="2.7109375" style="2"/>
    <col min="8206" max="8206" width="6.7109375" style="2" customWidth="1"/>
    <col min="8207" max="8208" width="2.7109375" style="2"/>
    <col min="8209" max="8209" width="4.42578125" style="2" customWidth="1"/>
    <col min="8210" max="8210" width="5.140625" style="2" customWidth="1"/>
    <col min="8211" max="8211" width="7.85546875" style="2" customWidth="1"/>
    <col min="8212" max="8212" width="5.28515625" style="2" customWidth="1"/>
    <col min="8213" max="8214" width="2.7109375" style="2"/>
    <col min="8215" max="8215" width="13.42578125" style="2" customWidth="1"/>
    <col min="8216" max="8216" width="12.140625" style="2" customWidth="1"/>
    <col min="8217" max="8217" width="4.140625" style="2" customWidth="1"/>
    <col min="8218" max="8218" width="3.85546875" style="2" bestFit="1" customWidth="1"/>
    <col min="8219" max="8219" width="11.140625" style="2" customWidth="1"/>
    <col min="8220" max="8221" width="2.7109375" style="2"/>
    <col min="8222" max="8222" width="5.5703125" style="2" customWidth="1"/>
    <col min="8223" max="8223" width="2.7109375" style="2"/>
    <col min="8224" max="8224" width="4.5703125" style="2" customWidth="1"/>
    <col min="8225" max="8225" width="5.7109375" style="2" customWidth="1"/>
    <col min="8226" max="8226" width="7.7109375" style="2" customWidth="1"/>
    <col min="8227" max="8227" width="5.42578125" style="2" customWidth="1"/>
    <col min="8228" max="8228" width="2.42578125" style="2" customWidth="1"/>
    <col min="8229" max="8229" width="5.42578125" style="2" customWidth="1"/>
    <col min="8230" max="8230" width="4" style="2" customWidth="1"/>
    <col min="8231" max="8231" width="0" style="2" hidden="1" customWidth="1"/>
    <col min="8232" max="8232" width="8" style="2" customWidth="1"/>
    <col min="8233" max="8233" width="14.28515625" style="2" customWidth="1"/>
    <col min="8234" max="8234" width="0" style="2" hidden="1" customWidth="1"/>
    <col min="8235" max="8235" width="5.140625" style="2" customWidth="1"/>
    <col min="8236" max="8236" width="15.5703125" style="2" customWidth="1"/>
    <col min="8237" max="8237" width="32.140625" style="2" customWidth="1"/>
    <col min="8238" max="8238" width="18.140625" style="2" customWidth="1"/>
    <col min="8239" max="8239" width="25.140625" style="2" customWidth="1"/>
    <col min="8240" max="8240" width="15.5703125" style="2" customWidth="1"/>
    <col min="8241" max="8241" width="6.7109375" style="2" customWidth="1"/>
    <col min="8242" max="8242" width="13.7109375" style="2" customWidth="1"/>
    <col min="8243" max="8448" width="2.7109375" style="2"/>
    <col min="8449" max="8449" width="1.140625" style="2" customWidth="1"/>
    <col min="8450" max="8450" width="2.7109375" style="2"/>
    <col min="8451" max="8451" width="4.7109375" style="2" customWidth="1"/>
    <col min="8452" max="8452" width="7.5703125" style="2" customWidth="1"/>
    <col min="8453" max="8454" width="2.7109375" style="2"/>
    <col min="8455" max="8455" width="23.140625" style="2" customWidth="1"/>
    <col min="8456" max="8456" width="2.7109375" style="2"/>
    <col min="8457" max="8457" width="4.85546875" style="2" customWidth="1"/>
    <col min="8458" max="8459" width="2.7109375" style="2"/>
    <col min="8460" max="8460" width="11.85546875" style="2" customWidth="1"/>
    <col min="8461" max="8461" width="2.7109375" style="2"/>
    <col min="8462" max="8462" width="6.7109375" style="2" customWidth="1"/>
    <col min="8463" max="8464" width="2.7109375" style="2"/>
    <col min="8465" max="8465" width="4.42578125" style="2" customWidth="1"/>
    <col min="8466" max="8466" width="5.140625" style="2" customWidth="1"/>
    <col min="8467" max="8467" width="7.85546875" style="2" customWidth="1"/>
    <col min="8468" max="8468" width="5.28515625" style="2" customWidth="1"/>
    <col min="8469" max="8470" width="2.7109375" style="2"/>
    <col min="8471" max="8471" width="13.42578125" style="2" customWidth="1"/>
    <col min="8472" max="8472" width="12.140625" style="2" customWidth="1"/>
    <col min="8473" max="8473" width="4.140625" style="2" customWidth="1"/>
    <col min="8474" max="8474" width="3.85546875" style="2" bestFit="1" customWidth="1"/>
    <col min="8475" max="8475" width="11.140625" style="2" customWidth="1"/>
    <col min="8476" max="8477" width="2.7109375" style="2"/>
    <col min="8478" max="8478" width="5.5703125" style="2" customWidth="1"/>
    <col min="8479" max="8479" width="2.7109375" style="2"/>
    <col min="8480" max="8480" width="4.5703125" style="2" customWidth="1"/>
    <col min="8481" max="8481" width="5.7109375" style="2" customWidth="1"/>
    <col min="8482" max="8482" width="7.7109375" style="2" customWidth="1"/>
    <col min="8483" max="8483" width="5.42578125" style="2" customWidth="1"/>
    <col min="8484" max="8484" width="2.42578125" style="2" customWidth="1"/>
    <col min="8485" max="8485" width="5.42578125" style="2" customWidth="1"/>
    <col min="8486" max="8486" width="4" style="2" customWidth="1"/>
    <col min="8487" max="8487" width="0" style="2" hidden="1" customWidth="1"/>
    <col min="8488" max="8488" width="8" style="2" customWidth="1"/>
    <col min="8489" max="8489" width="14.28515625" style="2" customWidth="1"/>
    <col min="8490" max="8490" width="0" style="2" hidden="1" customWidth="1"/>
    <col min="8491" max="8491" width="5.140625" style="2" customWidth="1"/>
    <col min="8492" max="8492" width="15.5703125" style="2" customWidth="1"/>
    <col min="8493" max="8493" width="32.140625" style="2" customWidth="1"/>
    <col min="8494" max="8494" width="18.140625" style="2" customWidth="1"/>
    <col min="8495" max="8495" width="25.140625" style="2" customWidth="1"/>
    <col min="8496" max="8496" width="15.5703125" style="2" customWidth="1"/>
    <col min="8497" max="8497" width="6.7109375" style="2" customWidth="1"/>
    <col min="8498" max="8498" width="13.7109375" style="2" customWidth="1"/>
    <col min="8499" max="8704" width="2.7109375" style="2"/>
    <col min="8705" max="8705" width="1.140625" style="2" customWidth="1"/>
    <col min="8706" max="8706" width="2.7109375" style="2"/>
    <col min="8707" max="8707" width="4.7109375" style="2" customWidth="1"/>
    <col min="8708" max="8708" width="7.5703125" style="2" customWidth="1"/>
    <col min="8709" max="8710" width="2.7109375" style="2"/>
    <col min="8711" max="8711" width="23.140625" style="2" customWidth="1"/>
    <col min="8712" max="8712" width="2.7109375" style="2"/>
    <col min="8713" max="8713" width="4.85546875" style="2" customWidth="1"/>
    <col min="8714" max="8715" width="2.7109375" style="2"/>
    <col min="8716" max="8716" width="11.85546875" style="2" customWidth="1"/>
    <col min="8717" max="8717" width="2.7109375" style="2"/>
    <col min="8718" max="8718" width="6.7109375" style="2" customWidth="1"/>
    <col min="8719" max="8720" width="2.7109375" style="2"/>
    <col min="8721" max="8721" width="4.42578125" style="2" customWidth="1"/>
    <col min="8722" max="8722" width="5.140625" style="2" customWidth="1"/>
    <col min="8723" max="8723" width="7.85546875" style="2" customWidth="1"/>
    <col min="8724" max="8724" width="5.28515625" style="2" customWidth="1"/>
    <col min="8725" max="8726" width="2.7109375" style="2"/>
    <col min="8727" max="8727" width="13.42578125" style="2" customWidth="1"/>
    <col min="8728" max="8728" width="12.140625" style="2" customWidth="1"/>
    <col min="8729" max="8729" width="4.140625" style="2" customWidth="1"/>
    <col min="8730" max="8730" width="3.85546875" style="2" bestFit="1" customWidth="1"/>
    <col min="8731" max="8731" width="11.140625" style="2" customWidth="1"/>
    <col min="8732" max="8733" width="2.7109375" style="2"/>
    <col min="8734" max="8734" width="5.5703125" style="2" customWidth="1"/>
    <col min="8735" max="8735" width="2.7109375" style="2"/>
    <col min="8736" max="8736" width="4.5703125" style="2" customWidth="1"/>
    <col min="8737" max="8737" width="5.7109375" style="2" customWidth="1"/>
    <col min="8738" max="8738" width="7.7109375" style="2" customWidth="1"/>
    <col min="8739" max="8739" width="5.42578125" style="2" customWidth="1"/>
    <col min="8740" max="8740" width="2.42578125" style="2" customWidth="1"/>
    <col min="8741" max="8741" width="5.42578125" style="2" customWidth="1"/>
    <col min="8742" max="8742" width="4" style="2" customWidth="1"/>
    <col min="8743" max="8743" width="0" style="2" hidden="1" customWidth="1"/>
    <col min="8744" max="8744" width="8" style="2" customWidth="1"/>
    <col min="8745" max="8745" width="14.28515625" style="2" customWidth="1"/>
    <col min="8746" max="8746" width="0" style="2" hidden="1" customWidth="1"/>
    <col min="8747" max="8747" width="5.140625" style="2" customWidth="1"/>
    <col min="8748" max="8748" width="15.5703125" style="2" customWidth="1"/>
    <col min="8749" max="8749" width="32.140625" style="2" customWidth="1"/>
    <col min="8750" max="8750" width="18.140625" style="2" customWidth="1"/>
    <col min="8751" max="8751" width="25.140625" style="2" customWidth="1"/>
    <col min="8752" max="8752" width="15.5703125" style="2" customWidth="1"/>
    <col min="8753" max="8753" width="6.7109375" style="2" customWidth="1"/>
    <col min="8754" max="8754" width="13.7109375" style="2" customWidth="1"/>
    <col min="8755" max="8960" width="2.7109375" style="2"/>
    <col min="8961" max="8961" width="1.140625" style="2" customWidth="1"/>
    <col min="8962" max="8962" width="2.7109375" style="2"/>
    <col min="8963" max="8963" width="4.7109375" style="2" customWidth="1"/>
    <col min="8964" max="8964" width="7.5703125" style="2" customWidth="1"/>
    <col min="8965" max="8966" width="2.7109375" style="2"/>
    <col min="8967" max="8967" width="23.140625" style="2" customWidth="1"/>
    <col min="8968" max="8968" width="2.7109375" style="2"/>
    <col min="8969" max="8969" width="4.85546875" style="2" customWidth="1"/>
    <col min="8970" max="8971" width="2.7109375" style="2"/>
    <col min="8972" max="8972" width="11.85546875" style="2" customWidth="1"/>
    <col min="8973" max="8973" width="2.7109375" style="2"/>
    <col min="8974" max="8974" width="6.7109375" style="2" customWidth="1"/>
    <col min="8975" max="8976" width="2.7109375" style="2"/>
    <col min="8977" max="8977" width="4.42578125" style="2" customWidth="1"/>
    <col min="8978" max="8978" width="5.140625" style="2" customWidth="1"/>
    <col min="8979" max="8979" width="7.85546875" style="2" customWidth="1"/>
    <col min="8980" max="8980" width="5.28515625" style="2" customWidth="1"/>
    <col min="8981" max="8982" width="2.7109375" style="2"/>
    <col min="8983" max="8983" width="13.42578125" style="2" customWidth="1"/>
    <col min="8984" max="8984" width="12.140625" style="2" customWidth="1"/>
    <col min="8985" max="8985" width="4.140625" style="2" customWidth="1"/>
    <col min="8986" max="8986" width="3.85546875" style="2" bestFit="1" customWidth="1"/>
    <col min="8987" max="8987" width="11.140625" style="2" customWidth="1"/>
    <col min="8988" max="8989" width="2.7109375" style="2"/>
    <col min="8990" max="8990" width="5.5703125" style="2" customWidth="1"/>
    <col min="8991" max="8991" width="2.7109375" style="2"/>
    <col min="8992" max="8992" width="4.5703125" style="2" customWidth="1"/>
    <col min="8993" max="8993" width="5.7109375" style="2" customWidth="1"/>
    <col min="8994" max="8994" width="7.7109375" style="2" customWidth="1"/>
    <col min="8995" max="8995" width="5.42578125" style="2" customWidth="1"/>
    <col min="8996" max="8996" width="2.42578125" style="2" customWidth="1"/>
    <col min="8997" max="8997" width="5.42578125" style="2" customWidth="1"/>
    <col min="8998" max="8998" width="4" style="2" customWidth="1"/>
    <col min="8999" max="8999" width="0" style="2" hidden="1" customWidth="1"/>
    <col min="9000" max="9000" width="8" style="2" customWidth="1"/>
    <col min="9001" max="9001" width="14.28515625" style="2" customWidth="1"/>
    <col min="9002" max="9002" width="0" style="2" hidden="1" customWidth="1"/>
    <col min="9003" max="9003" width="5.140625" style="2" customWidth="1"/>
    <col min="9004" max="9004" width="15.5703125" style="2" customWidth="1"/>
    <col min="9005" max="9005" width="32.140625" style="2" customWidth="1"/>
    <col min="9006" max="9006" width="18.140625" style="2" customWidth="1"/>
    <col min="9007" max="9007" width="25.140625" style="2" customWidth="1"/>
    <col min="9008" max="9008" width="15.5703125" style="2" customWidth="1"/>
    <col min="9009" max="9009" width="6.7109375" style="2" customWidth="1"/>
    <col min="9010" max="9010" width="13.7109375" style="2" customWidth="1"/>
    <col min="9011" max="9216" width="2.7109375" style="2"/>
    <col min="9217" max="9217" width="1.140625" style="2" customWidth="1"/>
    <col min="9218" max="9218" width="2.7109375" style="2"/>
    <col min="9219" max="9219" width="4.7109375" style="2" customWidth="1"/>
    <col min="9220" max="9220" width="7.5703125" style="2" customWidth="1"/>
    <col min="9221" max="9222" width="2.7109375" style="2"/>
    <col min="9223" max="9223" width="23.140625" style="2" customWidth="1"/>
    <col min="9224" max="9224" width="2.7109375" style="2"/>
    <col min="9225" max="9225" width="4.85546875" style="2" customWidth="1"/>
    <col min="9226" max="9227" width="2.7109375" style="2"/>
    <col min="9228" max="9228" width="11.85546875" style="2" customWidth="1"/>
    <col min="9229" max="9229" width="2.7109375" style="2"/>
    <col min="9230" max="9230" width="6.7109375" style="2" customWidth="1"/>
    <col min="9231" max="9232" width="2.7109375" style="2"/>
    <col min="9233" max="9233" width="4.42578125" style="2" customWidth="1"/>
    <col min="9234" max="9234" width="5.140625" style="2" customWidth="1"/>
    <col min="9235" max="9235" width="7.85546875" style="2" customWidth="1"/>
    <col min="9236" max="9236" width="5.28515625" style="2" customWidth="1"/>
    <col min="9237" max="9238" width="2.7109375" style="2"/>
    <col min="9239" max="9239" width="13.42578125" style="2" customWidth="1"/>
    <col min="9240" max="9240" width="12.140625" style="2" customWidth="1"/>
    <col min="9241" max="9241" width="4.140625" style="2" customWidth="1"/>
    <col min="9242" max="9242" width="3.85546875" style="2" bestFit="1" customWidth="1"/>
    <col min="9243" max="9243" width="11.140625" style="2" customWidth="1"/>
    <col min="9244" max="9245" width="2.7109375" style="2"/>
    <col min="9246" max="9246" width="5.5703125" style="2" customWidth="1"/>
    <col min="9247" max="9247" width="2.7109375" style="2"/>
    <col min="9248" max="9248" width="4.5703125" style="2" customWidth="1"/>
    <col min="9249" max="9249" width="5.7109375" style="2" customWidth="1"/>
    <col min="9250" max="9250" width="7.7109375" style="2" customWidth="1"/>
    <col min="9251" max="9251" width="5.42578125" style="2" customWidth="1"/>
    <col min="9252" max="9252" width="2.42578125" style="2" customWidth="1"/>
    <col min="9253" max="9253" width="5.42578125" style="2" customWidth="1"/>
    <col min="9254" max="9254" width="4" style="2" customWidth="1"/>
    <col min="9255" max="9255" width="0" style="2" hidden="1" customWidth="1"/>
    <col min="9256" max="9256" width="8" style="2" customWidth="1"/>
    <col min="9257" max="9257" width="14.28515625" style="2" customWidth="1"/>
    <col min="9258" max="9258" width="0" style="2" hidden="1" customWidth="1"/>
    <col min="9259" max="9259" width="5.140625" style="2" customWidth="1"/>
    <col min="9260" max="9260" width="15.5703125" style="2" customWidth="1"/>
    <col min="9261" max="9261" width="32.140625" style="2" customWidth="1"/>
    <col min="9262" max="9262" width="18.140625" style="2" customWidth="1"/>
    <col min="9263" max="9263" width="25.140625" style="2" customWidth="1"/>
    <col min="9264" max="9264" width="15.5703125" style="2" customWidth="1"/>
    <col min="9265" max="9265" width="6.7109375" style="2" customWidth="1"/>
    <col min="9266" max="9266" width="13.7109375" style="2" customWidth="1"/>
    <col min="9267" max="9472" width="2.7109375" style="2"/>
    <col min="9473" max="9473" width="1.140625" style="2" customWidth="1"/>
    <col min="9474" max="9474" width="2.7109375" style="2"/>
    <col min="9475" max="9475" width="4.7109375" style="2" customWidth="1"/>
    <col min="9476" max="9476" width="7.5703125" style="2" customWidth="1"/>
    <col min="9477" max="9478" width="2.7109375" style="2"/>
    <col min="9479" max="9479" width="23.140625" style="2" customWidth="1"/>
    <col min="9480" max="9480" width="2.7109375" style="2"/>
    <col min="9481" max="9481" width="4.85546875" style="2" customWidth="1"/>
    <col min="9482" max="9483" width="2.7109375" style="2"/>
    <col min="9484" max="9484" width="11.85546875" style="2" customWidth="1"/>
    <col min="9485" max="9485" width="2.7109375" style="2"/>
    <col min="9486" max="9486" width="6.7109375" style="2" customWidth="1"/>
    <col min="9487" max="9488" width="2.7109375" style="2"/>
    <col min="9489" max="9489" width="4.42578125" style="2" customWidth="1"/>
    <col min="9490" max="9490" width="5.140625" style="2" customWidth="1"/>
    <col min="9491" max="9491" width="7.85546875" style="2" customWidth="1"/>
    <col min="9492" max="9492" width="5.28515625" style="2" customWidth="1"/>
    <col min="9493" max="9494" width="2.7109375" style="2"/>
    <col min="9495" max="9495" width="13.42578125" style="2" customWidth="1"/>
    <col min="9496" max="9496" width="12.140625" style="2" customWidth="1"/>
    <col min="9497" max="9497" width="4.140625" style="2" customWidth="1"/>
    <col min="9498" max="9498" width="3.85546875" style="2" bestFit="1" customWidth="1"/>
    <col min="9499" max="9499" width="11.140625" style="2" customWidth="1"/>
    <col min="9500" max="9501" width="2.7109375" style="2"/>
    <col min="9502" max="9502" width="5.5703125" style="2" customWidth="1"/>
    <col min="9503" max="9503" width="2.7109375" style="2"/>
    <col min="9504" max="9504" width="4.5703125" style="2" customWidth="1"/>
    <col min="9505" max="9505" width="5.7109375" style="2" customWidth="1"/>
    <col min="9506" max="9506" width="7.7109375" style="2" customWidth="1"/>
    <col min="9507" max="9507" width="5.42578125" style="2" customWidth="1"/>
    <col min="9508" max="9508" width="2.42578125" style="2" customWidth="1"/>
    <col min="9509" max="9509" width="5.42578125" style="2" customWidth="1"/>
    <col min="9510" max="9510" width="4" style="2" customWidth="1"/>
    <col min="9511" max="9511" width="0" style="2" hidden="1" customWidth="1"/>
    <col min="9512" max="9512" width="8" style="2" customWidth="1"/>
    <col min="9513" max="9513" width="14.28515625" style="2" customWidth="1"/>
    <col min="9514" max="9514" width="0" style="2" hidden="1" customWidth="1"/>
    <col min="9515" max="9515" width="5.140625" style="2" customWidth="1"/>
    <col min="9516" max="9516" width="15.5703125" style="2" customWidth="1"/>
    <col min="9517" max="9517" width="32.140625" style="2" customWidth="1"/>
    <col min="9518" max="9518" width="18.140625" style="2" customWidth="1"/>
    <col min="9519" max="9519" width="25.140625" style="2" customWidth="1"/>
    <col min="9520" max="9520" width="15.5703125" style="2" customWidth="1"/>
    <col min="9521" max="9521" width="6.7109375" style="2" customWidth="1"/>
    <col min="9522" max="9522" width="13.7109375" style="2" customWidth="1"/>
    <col min="9523" max="9728" width="2.7109375" style="2"/>
    <col min="9729" max="9729" width="1.140625" style="2" customWidth="1"/>
    <col min="9730" max="9730" width="2.7109375" style="2"/>
    <col min="9731" max="9731" width="4.7109375" style="2" customWidth="1"/>
    <col min="9732" max="9732" width="7.5703125" style="2" customWidth="1"/>
    <col min="9733" max="9734" width="2.7109375" style="2"/>
    <col min="9735" max="9735" width="23.140625" style="2" customWidth="1"/>
    <col min="9736" max="9736" width="2.7109375" style="2"/>
    <col min="9737" max="9737" width="4.85546875" style="2" customWidth="1"/>
    <col min="9738" max="9739" width="2.7109375" style="2"/>
    <col min="9740" max="9740" width="11.85546875" style="2" customWidth="1"/>
    <col min="9741" max="9741" width="2.7109375" style="2"/>
    <col min="9742" max="9742" width="6.7109375" style="2" customWidth="1"/>
    <col min="9743" max="9744" width="2.7109375" style="2"/>
    <col min="9745" max="9745" width="4.42578125" style="2" customWidth="1"/>
    <col min="9746" max="9746" width="5.140625" style="2" customWidth="1"/>
    <col min="9747" max="9747" width="7.85546875" style="2" customWidth="1"/>
    <col min="9748" max="9748" width="5.28515625" style="2" customWidth="1"/>
    <col min="9749" max="9750" width="2.7109375" style="2"/>
    <col min="9751" max="9751" width="13.42578125" style="2" customWidth="1"/>
    <col min="9752" max="9752" width="12.140625" style="2" customWidth="1"/>
    <col min="9753" max="9753" width="4.140625" style="2" customWidth="1"/>
    <col min="9754" max="9754" width="3.85546875" style="2" bestFit="1" customWidth="1"/>
    <col min="9755" max="9755" width="11.140625" style="2" customWidth="1"/>
    <col min="9756" max="9757" width="2.7109375" style="2"/>
    <col min="9758" max="9758" width="5.5703125" style="2" customWidth="1"/>
    <col min="9759" max="9759" width="2.7109375" style="2"/>
    <col min="9760" max="9760" width="4.5703125" style="2" customWidth="1"/>
    <col min="9761" max="9761" width="5.7109375" style="2" customWidth="1"/>
    <col min="9762" max="9762" width="7.7109375" style="2" customWidth="1"/>
    <col min="9763" max="9763" width="5.42578125" style="2" customWidth="1"/>
    <col min="9764" max="9764" width="2.42578125" style="2" customWidth="1"/>
    <col min="9765" max="9765" width="5.42578125" style="2" customWidth="1"/>
    <col min="9766" max="9766" width="4" style="2" customWidth="1"/>
    <col min="9767" max="9767" width="0" style="2" hidden="1" customWidth="1"/>
    <col min="9768" max="9768" width="8" style="2" customWidth="1"/>
    <col min="9769" max="9769" width="14.28515625" style="2" customWidth="1"/>
    <col min="9770" max="9770" width="0" style="2" hidden="1" customWidth="1"/>
    <col min="9771" max="9771" width="5.140625" style="2" customWidth="1"/>
    <col min="9772" max="9772" width="15.5703125" style="2" customWidth="1"/>
    <col min="9773" max="9773" width="32.140625" style="2" customWidth="1"/>
    <col min="9774" max="9774" width="18.140625" style="2" customWidth="1"/>
    <col min="9775" max="9775" width="25.140625" style="2" customWidth="1"/>
    <col min="9776" max="9776" width="15.5703125" style="2" customWidth="1"/>
    <col min="9777" max="9777" width="6.7109375" style="2" customWidth="1"/>
    <col min="9778" max="9778" width="13.7109375" style="2" customWidth="1"/>
    <col min="9779" max="9984" width="2.7109375" style="2"/>
    <col min="9985" max="9985" width="1.140625" style="2" customWidth="1"/>
    <col min="9986" max="9986" width="2.7109375" style="2"/>
    <col min="9987" max="9987" width="4.7109375" style="2" customWidth="1"/>
    <col min="9988" max="9988" width="7.5703125" style="2" customWidth="1"/>
    <col min="9989" max="9990" width="2.7109375" style="2"/>
    <col min="9991" max="9991" width="23.140625" style="2" customWidth="1"/>
    <col min="9992" max="9992" width="2.7109375" style="2"/>
    <col min="9993" max="9993" width="4.85546875" style="2" customWidth="1"/>
    <col min="9994" max="9995" width="2.7109375" style="2"/>
    <col min="9996" max="9996" width="11.85546875" style="2" customWidth="1"/>
    <col min="9997" max="9997" width="2.7109375" style="2"/>
    <col min="9998" max="9998" width="6.7109375" style="2" customWidth="1"/>
    <col min="9999" max="10000" width="2.7109375" style="2"/>
    <col min="10001" max="10001" width="4.42578125" style="2" customWidth="1"/>
    <col min="10002" max="10002" width="5.140625" style="2" customWidth="1"/>
    <col min="10003" max="10003" width="7.85546875" style="2" customWidth="1"/>
    <col min="10004" max="10004" width="5.28515625" style="2" customWidth="1"/>
    <col min="10005" max="10006" width="2.7109375" style="2"/>
    <col min="10007" max="10007" width="13.42578125" style="2" customWidth="1"/>
    <col min="10008" max="10008" width="12.140625" style="2" customWidth="1"/>
    <col min="10009" max="10009" width="4.140625" style="2" customWidth="1"/>
    <col min="10010" max="10010" width="3.85546875" style="2" bestFit="1" customWidth="1"/>
    <col min="10011" max="10011" width="11.140625" style="2" customWidth="1"/>
    <col min="10012" max="10013" width="2.7109375" style="2"/>
    <col min="10014" max="10014" width="5.5703125" style="2" customWidth="1"/>
    <col min="10015" max="10015" width="2.7109375" style="2"/>
    <col min="10016" max="10016" width="4.5703125" style="2" customWidth="1"/>
    <col min="10017" max="10017" width="5.7109375" style="2" customWidth="1"/>
    <col min="10018" max="10018" width="7.7109375" style="2" customWidth="1"/>
    <col min="10019" max="10019" width="5.42578125" style="2" customWidth="1"/>
    <col min="10020" max="10020" width="2.42578125" style="2" customWidth="1"/>
    <col min="10021" max="10021" width="5.42578125" style="2" customWidth="1"/>
    <col min="10022" max="10022" width="4" style="2" customWidth="1"/>
    <col min="10023" max="10023" width="0" style="2" hidden="1" customWidth="1"/>
    <col min="10024" max="10024" width="8" style="2" customWidth="1"/>
    <col min="10025" max="10025" width="14.28515625" style="2" customWidth="1"/>
    <col min="10026" max="10026" width="0" style="2" hidden="1" customWidth="1"/>
    <col min="10027" max="10027" width="5.140625" style="2" customWidth="1"/>
    <col min="10028" max="10028" width="15.5703125" style="2" customWidth="1"/>
    <col min="10029" max="10029" width="32.140625" style="2" customWidth="1"/>
    <col min="10030" max="10030" width="18.140625" style="2" customWidth="1"/>
    <col min="10031" max="10031" width="25.140625" style="2" customWidth="1"/>
    <col min="10032" max="10032" width="15.5703125" style="2" customWidth="1"/>
    <col min="10033" max="10033" width="6.7109375" style="2" customWidth="1"/>
    <col min="10034" max="10034" width="13.7109375" style="2" customWidth="1"/>
    <col min="10035" max="10240" width="2.7109375" style="2"/>
    <col min="10241" max="10241" width="1.140625" style="2" customWidth="1"/>
    <col min="10242" max="10242" width="2.7109375" style="2"/>
    <col min="10243" max="10243" width="4.7109375" style="2" customWidth="1"/>
    <col min="10244" max="10244" width="7.5703125" style="2" customWidth="1"/>
    <col min="10245" max="10246" width="2.7109375" style="2"/>
    <col min="10247" max="10247" width="23.140625" style="2" customWidth="1"/>
    <col min="10248" max="10248" width="2.7109375" style="2"/>
    <col min="10249" max="10249" width="4.85546875" style="2" customWidth="1"/>
    <col min="10250" max="10251" width="2.7109375" style="2"/>
    <col min="10252" max="10252" width="11.85546875" style="2" customWidth="1"/>
    <col min="10253" max="10253" width="2.7109375" style="2"/>
    <col min="10254" max="10254" width="6.7109375" style="2" customWidth="1"/>
    <col min="10255" max="10256" width="2.7109375" style="2"/>
    <col min="10257" max="10257" width="4.42578125" style="2" customWidth="1"/>
    <col min="10258" max="10258" width="5.140625" style="2" customWidth="1"/>
    <col min="10259" max="10259" width="7.85546875" style="2" customWidth="1"/>
    <col min="10260" max="10260" width="5.28515625" style="2" customWidth="1"/>
    <col min="10261" max="10262" width="2.7109375" style="2"/>
    <col min="10263" max="10263" width="13.42578125" style="2" customWidth="1"/>
    <col min="10264" max="10264" width="12.140625" style="2" customWidth="1"/>
    <col min="10265" max="10265" width="4.140625" style="2" customWidth="1"/>
    <col min="10266" max="10266" width="3.85546875" style="2" bestFit="1" customWidth="1"/>
    <col min="10267" max="10267" width="11.140625" style="2" customWidth="1"/>
    <col min="10268" max="10269" width="2.7109375" style="2"/>
    <col min="10270" max="10270" width="5.5703125" style="2" customWidth="1"/>
    <col min="10271" max="10271" width="2.7109375" style="2"/>
    <col min="10272" max="10272" width="4.5703125" style="2" customWidth="1"/>
    <col min="10273" max="10273" width="5.7109375" style="2" customWidth="1"/>
    <col min="10274" max="10274" width="7.7109375" style="2" customWidth="1"/>
    <col min="10275" max="10275" width="5.42578125" style="2" customWidth="1"/>
    <col min="10276" max="10276" width="2.42578125" style="2" customWidth="1"/>
    <col min="10277" max="10277" width="5.42578125" style="2" customWidth="1"/>
    <col min="10278" max="10278" width="4" style="2" customWidth="1"/>
    <col min="10279" max="10279" width="0" style="2" hidden="1" customWidth="1"/>
    <col min="10280" max="10280" width="8" style="2" customWidth="1"/>
    <col min="10281" max="10281" width="14.28515625" style="2" customWidth="1"/>
    <col min="10282" max="10282" width="0" style="2" hidden="1" customWidth="1"/>
    <col min="10283" max="10283" width="5.140625" style="2" customWidth="1"/>
    <col min="10284" max="10284" width="15.5703125" style="2" customWidth="1"/>
    <col min="10285" max="10285" width="32.140625" style="2" customWidth="1"/>
    <col min="10286" max="10286" width="18.140625" style="2" customWidth="1"/>
    <col min="10287" max="10287" width="25.140625" style="2" customWidth="1"/>
    <col min="10288" max="10288" width="15.5703125" style="2" customWidth="1"/>
    <col min="10289" max="10289" width="6.7109375" style="2" customWidth="1"/>
    <col min="10290" max="10290" width="13.7109375" style="2" customWidth="1"/>
    <col min="10291" max="10496" width="2.7109375" style="2"/>
    <col min="10497" max="10497" width="1.140625" style="2" customWidth="1"/>
    <col min="10498" max="10498" width="2.7109375" style="2"/>
    <col min="10499" max="10499" width="4.7109375" style="2" customWidth="1"/>
    <col min="10500" max="10500" width="7.5703125" style="2" customWidth="1"/>
    <col min="10501" max="10502" width="2.7109375" style="2"/>
    <col min="10503" max="10503" width="23.140625" style="2" customWidth="1"/>
    <col min="10504" max="10504" width="2.7109375" style="2"/>
    <col min="10505" max="10505" width="4.85546875" style="2" customWidth="1"/>
    <col min="10506" max="10507" width="2.7109375" style="2"/>
    <col min="10508" max="10508" width="11.85546875" style="2" customWidth="1"/>
    <col min="10509" max="10509" width="2.7109375" style="2"/>
    <col min="10510" max="10510" width="6.7109375" style="2" customWidth="1"/>
    <col min="10511" max="10512" width="2.7109375" style="2"/>
    <col min="10513" max="10513" width="4.42578125" style="2" customWidth="1"/>
    <col min="10514" max="10514" width="5.140625" style="2" customWidth="1"/>
    <col min="10515" max="10515" width="7.85546875" style="2" customWidth="1"/>
    <col min="10516" max="10516" width="5.28515625" style="2" customWidth="1"/>
    <col min="10517" max="10518" width="2.7109375" style="2"/>
    <col min="10519" max="10519" width="13.42578125" style="2" customWidth="1"/>
    <col min="10520" max="10520" width="12.140625" style="2" customWidth="1"/>
    <col min="10521" max="10521" width="4.140625" style="2" customWidth="1"/>
    <col min="10522" max="10522" width="3.85546875" style="2" bestFit="1" customWidth="1"/>
    <col min="10523" max="10523" width="11.140625" style="2" customWidth="1"/>
    <col min="10524" max="10525" width="2.7109375" style="2"/>
    <col min="10526" max="10526" width="5.5703125" style="2" customWidth="1"/>
    <col min="10527" max="10527" width="2.7109375" style="2"/>
    <col min="10528" max="10528" width="4.5703125" style="2" customWidth="1"/>
    <col min="10529" max="10529" width="5.7109375" style="2" customWidth="1"/>
    <col min="10530" max="10530" width="7.7109375" style="2" customWidth="1"/>
    <col min="10531" max="10531" width="5.42578125" style="2" customWidth="1"/>
    <col min="10532" max="10532" width="2.42578125" style="2" customWidth="1"/>
    <col min="10533" max="10533" width="5.42578125" style="2" customWidth="1"/>
    <col min="10534" max="10534" width="4" style="2" customWidth="1"/>
    <col min="10535" max="10535" width="0" style="2" hidden="1" customWidth="1"/>
    <col min="10536" max="10536" width="8" style="2" customWidth="1"/>
    <col min="10537" max="10537" width="14.28515625" style="2" customWidth="1"/>
    <col min="10538" max="10538" width="0" style="2" hidden="1" customWidth="1"/>
    <col min="10539" max="10539" width="5.140625" style="2" customWidth="1"/>
    <col min="10540" max="10540" width="15.5703125" style="2" customWidth="1"/>
    <col min="10541" max="10541" width="32.140625" style="2" customWidth="1"/>
    <col min="10542" max="10542" width="18.140625" style="2" customWidth="1"/>
    <col min="10543" max="10543" width="25.140625" style="2" customWidth="1"/>
    <col min="10544" max="10544" width="15.5703125" style="2" customWidth="1"/>
    <col min="10545" max="10545" width="6.7109375" style="2" customWidth="1"/>
    <col min="10546" max="10546" width="13.7109375" style="2" customWidth="1"/>
    <col min="10547" max="10752" width="2.7109375" style="2"/>
    <col min="10753" max="10753" width="1.140625" style="2" customWidth="1"/>
    <col min="10754" max="10754" width="2.7109375" style="2"/>
    <col min="10755" max="10755" width="4.7109375" style="2" customWidth="1"/>
    <col min="10756" max="10756" width="7.5703125" style="2" customWidth="1"/>
    <col min="10757" max="10758" width="2.7109375" style="2"/>
    <col min="10759" max="10759" width="23.140625" style="2" customWidth="1"/>
    <col min="10760" max="10760" width="2.7109375" style="2"/>
    <col min="10761" max="10761" width="4.85546875" style="2" customWidth="1"/>
    <col min="10762" max="10763" width="2.7109375" style="2"/>
    <col min="10764" max="10764" width="11.85546875" style="2" customWidth="1"/>
    <col min="10765" max="10765" width="2.7109375" style="2"/>
    <col min="10766" max="10766" width="6.7109375" style="2" customWidth="1"/>
    <col min="10767" max="10768" width="2.7109375" style="2"/>
    <col min="10769" max="10769" width="4.42578125" style="2" customWidth="1"/>
    <col min="10770" max="10770" width="5.140625" style="2" customWidth="1"/>
    <col min="10771" max="10771" width="7.85546875" style="2" customWidth="1"/>
    <col min="10772" max="10772" width="5.28515625" style="2" customWidth="1"/>
    <col min="10773" max="10774" width="2.7109375" style="2"/>
    <col min="10775" max="10775" width="13.42578125" style="2" customWidth="1"/>
    <col min="10776" max="10776" width="12.140625" style="2" customWidth="1"/>
    <col min="10777" max="10777" width="4.140625" style="2" customWidth="1"/>
    <col min="10778" max="10778" width="3.85546875" style="2" bestFit="1" customWidth="1"/>
    <col min="10779" max="10779" width="11.140625" style="2" customWidth="1"/>
    <col min="10780" max="10781" width="2.7109375" style="2"/>
    <col min="10782" max="10782" width="5.5703125" style="2" customWidth="1"/>
    <col min="10783" max="10783" width="2.7109375" style="2"/>
    <col min="10784" max="10784" width="4.5703125" style="2" customWidth="1"/>
    <col min="10785" max="10785" width="5.7109375" style="2" customWidth="1"/>
    <col min="10786" max="10786" width="7.7109375" style="2" customWidth="1"/>
    <col min="10787" max="10787" width="5.42578125" style="2" customWidth="1"/>
    <col min="10788" max="10788" width="2.42578125" style="2" customWidth="1"/>
    <col min="10789" max="10789" width="5.42578125" style="2" customWidth="1"/>
    <col min="10790" max="10790" width="4" style="2" customWidth="1"/>
    <col min="10791" max="10791" width="0" style="2" hidden="1" customWidth="1"/>
    <col min="10792" max="10792" width="8" style="2" customWidth="1"/>
    <col min="10793" max="10793" width="14.28515625" style="2" customWidth="1"/>
    <col min="10794" max="10794" width="0" style="2" hidden="1" customWidth="1"/>
    <col min="10795" max="10795" width="5.140625" style="2" customWidth="1"/>
    <col min="10796" max="10796" width="15.5703125" style="2" customWidth="1"/>
    <col min="10797" max="10797" width="32.140625" style="2" customWidth="1"/>
    <col min="10798" max="10798" width="18.140625" style="2" customWidth="1"/>
    <col min="10799" max="10799" width="25.140625" style="2" customWidth="1"/>
    <col min="10800" max="10800" width="15.5703125" style="2" customWidth="1"/>
    <col min="10801" max="10801" width="6.7109375" style="2" customWidth="1"/>
    <col min="10802" max="10802" width="13.7109375" style="2" customWidth="1"/>
    <col min="10803" max="11008" width="2.7109375" style="2"/>
    <col min="11009" max="11009" width="1.140625" style="2" customWidth="1"/>
    <col min="11010" max="11010" width="2.7109375" style="2"/>
    <col min="11011" max="11011" width="4.7109375" style="2" customWidth="1"/>
    <col min="11012" max="11012" width="7.5703125" style="2" customWidth="1"/>
    <col min="11013" max="11014" width="2.7109375" style="2"/>
    <col min="11015" max="11015" width="23.140625" style="2" customWidth="1"/>
    <col min="11016" max="11016" width="2.7109375" style="2"/>
    <col min="11017" max="11017" width="4.85546875" style="2" customWidth="1"/>
    <col min="11018" max="11019" width="2.7109375" style="2"/>
    <col min="11020" max="11020" width="11.85546875" style="2" customWidth="1"/>
    <col min="11021" max="11021" width="2.7109375" style="2"/>
    <col min="11022" max="11022" width="6.7109375" style="2" customWidth="1"/>
    <col min="11023" max="11024" width="2.7109375" style="2"/>
    <col min="11025" max="11025" width="4.42578125" style="2" customWidth="1"/>
    <col min="11026" max="11026" width="5.140625" style="2" customWidth="1"/>
    <col min="11027" max="11027" width="7.85546875" style="2" customWidth="1"/>
    <col min="11028" max="11028" width="5.28515625" style="2" customWidth="1"/>
    <col min="11029" max="11030" width="2.7109375" style="2"/>
    <col min="11031" max="11031" width="13.42578125" style="2" customWidth="1"/>
    <col min="11032" max="11032" width="12.140625" style="2" customWidth="1"/>
    <col min="11033" max="11033" width="4.140625" style="2" customWidth="1"/>
    <col min="11034" max="11034" width="3.85546875" style="2" bestFit="1" customWidth="1"/>
    <col min="11035" max="11035" width="11.140625" style="2" customWidth="1"/>
    <col min="11036" max="11037" width="2.7109375" style="2"/>
    <col min="11038" max="11038" width="5.5703125" style="2" customWidth="1"/>
    <col min="11039" max="11039" width="2.7109375" style="2"/>
    <col min="11040" max="11040" width="4.5703125" style="2" customWidth="1"/>
    <col min="11041" max="11041" width="5.7109375" style="2" customWidth="1"/>
    <col min="11042" max="11042" width="7.7109375" style="2" customWidth="1"/>
    <col min="11043" max="11043" width="5.42578125" style="2" customWidth="1"/>
    <col min="11044" max="11044" width="2.42578125" style="2" customWidth="1"/>
    <col min="11045" max="11045" width="5.42578125" style="2" customWidth="1"/>
    <col min="11046" max="11046" width="4" style="2" customWidth="1"/>
    <col min="11047" max="11047" width="0" style="2" hidden="1" customWidth="1"/>
    <col min="11048" max="11048" width="8" style="2" customWidth="1"/>
    <col min="11049" max="11049" width="14.28515625" style="2" customWidth="1"/>
    <col min="11050" max="11050" width="0" style="2" hidden="1" customWidth="1"/>
    <col min="11051" max="11051" width="5.140625" style="2" customWidth="1"/>
    <col min="11052" max="11052" width="15.5703125" style="2" customWidth="1"/>
    <col min="11053" max="11053" width="32.140625" style="2" customWidth="1"/>
    <col min="11054" max="11054" width="18.140625" style="2" customWidth="1"/>
    <col min="11055" max="11055" width="25.140625" style="2" customWidth="1"/>
    <col min="11056" max="11056" width="15.5703125" style="2" customWidth="1"/>
    <col min="11057" max="11057" width="6.7109375" style="2" customWidth="1"/>
    <col min="11058" max="11058" width="13.7109375" style="2" customWidth="1"/>
    <col min="11059" max="11264" width="2.7109375" style="2"/>
    <col min="11265" max="11265" width="1.140625" style="2" customWidth="1"/>
    <col min="11266" max="11266" width="2.7109375" style="2"/>
    <col min="11267" max="11267" width="4.7109375" style="2" customWidth="1"/>
    <col min="11268" max="11268" width="7.5703125" style="2" customWidth="1"/>
    <col min="11269" max="11270" width="2.7109375" style="2"/>
    <col min="11271" max="11271" width="23.140625" style="2" customWidth="1"/>
    <col min="11272" max="11272" width="2.7109375" style="2"/>
    <col min="11273" max="11273" width="4.85546875" style="2" customWidth="1"/>
    <col min="11274" max="11275" width="2.7109375" style="2"/>
    <col min="11276" max="11276" width="11.85546875" style="2" customWidth="1"/>
    <col min="11277" max="11277" width="2.7109375" style="2"/>
    <col min="11278" max="11278" width="6.7109375" style="2" customWidth="1"/>
    <col min="11279" max="11280" width="2.7109375" style="2"/>
    <col min="11281" max="11281" width="4.42578125" style="2" customWidth="1"/>
    <col min="11282" max="11282" width="5.140625" style="2" customWidth="1"/>
    <col min="11283" max="11283" width="7.85546875" style="2" customWidth="1"/>
    <col min="11284" max="11284" width="5.28515625" style="2" customWidth="1"/>
    <col min="11285" max="11286" width="2.7109375" style="2"/>
    <col min="11287" max="11287" width="13.42578125" style="2" customWidth="1"/>
    <col min="11288" max="11288" width="12.140625" style="2" customWidth="1"/>
    <col min="11289" max="11289" width="4.140625" style="2" customWidth="1"/>
    <col min="11290" max="11290" width="3.85546875" style="2" bestFit="1" customWidth="1"/>
    <col min="11291" max="11291" width="11.140625" style="2" customWidth="1"/>
    <col min="11292" max="11293" width="2.7109375" style="2"/>
    <col min="11294" max="11294" width="5.5703125" style="2" customWidth="1"/>
    <col min="11295" max="11295" width="2.7109375" style="2"/>
    <col min="11296" max="11296" width="4.5703125" style="2" customWidth="1"/>
    <col min="11297" max="11297" width="5.7109375" style="2" customWidth="1"/>
    <col min="11298" max="11298" width="7.7109375" style="2" customWidth="1"/>
    <col min="11299" max="11299" width="5.42578125" style="2" customWidth="1"/>
    <col min="11300" max="11300" width="2.42578125" style="2" customWidth="1"/>
    <col min="11301" max="11301" width="5.42578125" style="2" customWidth="1"/>
    <col min="11302" max="11302" width="4" style="2" customWidth="1"/>
    <col min="11303" max="11303" width="0" style="2" hidden="1" customWidth="1"/>
    <col min="11304" max="11304" width="8" style="2" customWidth="1"/>
    <col min="11305" max="11305" width="14.28515625" style="2" customWidth="1"/>
    <col min="11306" max="11306" width="0" style="2" hidden="1" customWidth="1"/>
    <col min="11307" max="11307" width="5.140625" style="2" customWidth="1"/>
    <col min="11308" max="11308" width="15.5703125" style="2" customWidth="1"/>
    <col min="11309" max="11309" width="32.140625" style="2" customWidth="1"/>
    <col min="11310" max="11310" width="18.140625" style="2" customWidth="1"/>
    <col min="11311" max="11311" width="25.140625" style="2" customWidth="1"/>
    <col min="11312" max="11312" width="15.5703125" style="2" customWidth="1"/>
    <col min="11313" max="11313" width="6.7109375" style="2" customWidth="1"/>
    <col min="11314" max="11314" width="13.7109375" style="2" customWidth="1"/>
    <col min="11315" max="11520" width="2.7109375" style="2"/>
    <col min="11521" max="11521" width="1.140625" style="2" customWidth="1"/>
    <col min="11522" max="11522" width="2.7109375" style="2"/>
    <col min="11523" max="11523" width="4.7109375" style="2" customWidth="1"/>
    <col min="11524" max="11524" width="7.5703125" style="2" customWidth="1"/>
    <col min="11525" max="11526" width="2.7109375" style="2"/>
    <col min="11527" max="11527" width="23.140625" style="2" customWidth="1"/>
    <col min="11528" max="11528" width="2.7109375" style="2"/>
    <col min="11529" max="11529" width="4.85546875" style="2" customWidth="1"/>
    <col min="11530" max="11531" width="2.7109375" style="2"/>
    <col min="11532" max="11532" width="11.85546875" style="2" customWidth="1"/>
    <col min="11533" max="11533" width="2.7109375" style="2"/>
    <col min="11534" max="11534" width="6.7109375" style="2" customWidth="1"/>
    <col min="11535" max="11536" width="2.7109375" style="2"/>
    <col min="11537" max="11537" width="4.42578125" style="2" customWidth="1"/>
    <col min="11538" max="11538" width="5.140625" style="2" customWidth="1"/>
    <col min="11539" max="11539" width="7.85546875" style="2" customWidth="1"/>
    <col min="11540" max="11540" width="5.28515625" style="2" customWidth="1"/>
    <col min="11541" max="11542" width="2.7109375" style="2"/>
    <col min="11543" max="11543" width="13.42578125" style="2" customWidth="1"/>
    <col min="11544" max="11544" width="12.140625" style="2" customWidth="1"/>
    <col min="11545" max="11545" width="4.140625" style="2" customWidth="1"/>
    <col min="11546" max="11546" width="3.85546875" style="2" bestFit="1" customWidth="1"/>
    <col min="11547" max="11547" width="11.140625" style="2" customWidth="1"/>
    <col min="11548" max="11549" width="2.7109375" style="2"/>
    <col min="11550" max="11550" width="5.5703125" style="2" customWidth="1"/>
    <col min="11551" max="11551" width="2.7109375" style="2"/>
    <col min="11552" max="11552" width="4.5703125" style="2" customWidth="1"/>
    <col min="11553" max="11553" width="5.7109375" style="2" customWidth="1"/>
    <col min="11554" max="11554" width="7.7109375" style="2" customWidth="1"/>
    <col min="11555" max="11555" width="5.42578125" style="2" customWidth="1"/>
    <col min="11556" max="11556" width="2.42578125" style="2" customWidth="1"/>
    <col min="11557" max="11557" width="5.42578125" style="2" customWidth="1"/>
    <col min="11558" max="11558" width="4" style="2" customWidth="1"/>
    <col min="11559" max="11559" width="0" style="2" hidden="1" customWidth="1"/>
    <col min="11560" max="11560" width="8" style="2" customWidth="1"/>
    <col min="11561" max="11561" width="14.28515625" style="2" customWidth="1"/>
    <col min="11562" max="11562" width="0" style="2" hidden="1" customWidth="1"/>
    <col min="11563" max="11563" width="5.140625" style="2" customWidth="1"/>
    <col min="11564" max="11564" width="15.5703125" style="2" customWidth="1"/>
    <col min="11565" max="11565" width="32.140625" style="2" customWidth="1"/>
    <col min="11566" max="11566" width="18.140625" style="2" customWidth="1"/>
    <col min="11567" max="11567" width="25.140625" style="2" customWidth="1"/>
    <col min="11568" max="11568" width="15.5703125" style="2" customWidth="1"/>
    <col min="11569" max="11569" width="6.7109375" style="2" customWidth="1"/>
    <col min="11570" max="11570" width="13.7109375" style="2" customWidth="1"/>
    <col min="11571" max="11776" width="2.7109375" style="2"/>
    <col min="11777" max="11777" width="1.140625" style="2" customWidth="1"/>
    <col min="11778" max="11778" width="2.7109375" style="2"/>
    <col min="11779" max="11779" width="4.7109375" style="2" customWidth="1"/>
    <col min="11780" max="11780" width="7.5703125" style="2" customWidth="1"/>
    <col min="11781" max="11782" width="2.7109375" style="2"/>
    <col min="11783" max="11783" width="23.140625" style="2" customWidth="1"/>
    <col min="11784" max="11784" width="2.7109375" style="2"/>
    <col min="11785" max="11785" width="4.85546875" style="2" customWidth="1"/>
    <col min="11786" max="11787" width="2.7109375" style="2"/>
    <col min="11788" max="11788" width="11.85546875" style="2" customWidth="1"/>
    <col min="11789" max="11789" width="2.7109375" style="2"/>
    <col min="11790" max="11790" width="6.7109375" style="2" customWidth="1"/>
    <col min="11791" max="11792" width="2.7109375" style="2"/>
    <col min="11793" max="11793" width="4.42578125" style="2" customWidth="1"/>
    <col min="11794" max="11794" width="5.140625" style="2" customWidth="1"/>
    <col min="11795" max="11795" width="7.85546875" style="2" customWidth="1"/>
    <col min="11796" max="11796" width="5.28515625" style="2" customWidth="1"/>
    <col min="11797" max="11798" width="2.7109375" style="2"/>
    <col min="11799" max="11799" width="13.42578125" style="2" customWidth="1"/>
    <col min="11800" max="11800" width="12.140625" style="2" customWidth="1"/>
    <col min="11801" max="11801" width="4.140625" style="2" customWidth="1"/>
    <col min="11802" max="11802" width="3.85546875" style="2" bestFit="1" customWidth="1"/>
    <col min="11803" max="11803" width="11.140625" style="2" customWidth="1"/>
    <col min="11804" max="11805" width="2.7109375" style="2"/>
    <col min="11806" max="11806" width="5.5703125" style="2" customWidth="1"/>
    <col min="11807" max="11807" width="2.7109375" style="2"/>
    <col min="11808" max="11808" width="4.5703125" style="2" customWidth="1"/>
    <col min="11809" max="11809" width="5.7109375" style="2" customWidth="1"/>
    <col min="11810" max="11810" width="7.7109375" style="2" customWidth="1"/>
    <col min="11811" max="11811" width="5.42578125" style="2" customWidth="1"/>
    <col min="11812" max="11812" width="2.42578125" style="2" customWidth="1"/>
    <col min="11813" max="11813" width="5.42578125" style="2" customWidth="1"/>
    <col min="11814" max="11814" width="4" style="2" customWidth="1"/>
    <col min="11815" max="11815" width="0" style="2" hidden="1" customWidth="1"/>
    <col min="11816" max="11816" width="8" style="2" customWidth="1"/>
    <col min="11817" max="11817" width="14.28515625" style="2" customWidth="1"/>
    <col min="11818" max="11818" width="0" style="2" hidden="1" customWidth="1"/>
    <col min="11819" max="11819" width="5.140625" style="2" customWidth="1"/>
    <col min="11820" max="11820" width="15.5703125" style="2" customWidth="1"/>
    <col min="11821" max="11821" width="32.140625" style="2" customWidth="1"/>
    <col min="11822" max="11822" width="18.140625" style="2" customWidth="1"/>
    <col min="11823" max="11823" width="25.140625" style="2" customWidth="1"/>
    <col min="11824" max="11824" width="15.5703125" style="2" customWidth="1"/>
    <col min="11825" max="11825" width="6.7109375" style="2" customWidth="1"/>
    <col min="11826" max="11826" width="13.7109375" style="2" customWidth="1"/>
    <col min="11827" max="12032" width="2.7109375" style="2"/>
    <col min="12033" max="12033" width="1.140625" style="2" customWidth="1"/>
    <col min="12034" max="12034" width="2.7109375" style="2"/>
    <col min="12035" max="12035" width="4.7109375" style="2" customWidth="1"/>
    <col min="12036" max="12036" width="7.5703125" style="2" customWidth="1"/>
    <col min="12037" max="12038" width="2.7109375" style="2"/>
    <col min="12039" max="12039" width="23.140625" style="2" customWidth="1"/>
    <col min="12040" max="12040" width="2.7109375" style="2"/>
    <col min="12041" max="12041" width="4.85546875" style="2" customWidth="1"/>
    <col min="12042" max="12043" width="2.7109375" style="2"/>
    <col min="12044" max="12044" width="11.85546875" style="2" customWidth="1"/>
    <col min="12045" max="12045" width="2.7109375" style="2"/>
    <col min="12046" max="12046" width="6.7109375" style="2" customWidth="1"/>
    <col min="12047" max="12048" width="2.7109375" style="2"/>
    <col min="12049" max="12049" width="4.42578125" style="2" customWidth="1"/>
    <col min="12050" max="12050" width="5.140625" style="2" customWidth="1"/>
    <col min="12051" max="12051" width="7.85546875" style="2" customWidth="1"/>
    <col min="12052" max="12052" width="5.28515625" style="2" customWidth="1"/>
    <col min="12053" max="12054" width="2.7109375" style="2"/>
    <col min="12055" max="12055" width="13.42578125" style="2" customWidth="1"/>
    <col min="12056" max="12056" width="12.140625" style="2" customWidth="1"/>
    <col min="12057" max="12057" width="4.140625" style="2" customWidth="1"/>
    <col min="12058" max="12058" width="3.85546875" style="2" bestFit="1" customWidth="1"/>
    <col min="12059" max="12059" width="11.140625" style="2" customWidth="1"/>
    <col min="12060" max="12061" width="2.7109375" style="2"/>
    <col min="12062" max="12062" width="5.5703125" style="2" customWidth="1"/>
    <col min="12063" max="12063" width="2.7109375" style="2"/>
    <col min="12064" max="12064" width="4.5703125" style="2" customWidth="1"/>
    <col min="12065" max="12065" width="5.7109375" style="2" customWidth="1"/>
    <col min="12066" max="12066" width="7.7109375" style="2" customWidth="1"/>
    <col min="12067" max="12067" width="5.42578125" style="2" customWidth="1"/>
    <col min="12068" max="12068" width="2.42578125" style="2" customWidth="1"/>
    <col min="12069" max="12069" width="5.42578125" style="2" customWidth="1"/>
    <col min="12070" max="12070" width="4" style="2" customWidth="1"/>
    <col min="12071" max="12071" width="0" style="2" hidden="1" customWidth="1"/>
    <col min="12072" max="12072" width="8" style="2" customWidth="1"/>
    <col min="12073" max="12073" width="14.28515625" style="2" customWidth="1"/>
    <col min="12074" max="12074" width="0" style="2" hidden="1" customWidth="1"/>
    <col min="12075" max="12075" width="5.140625" style="2" customWidth="1"/>
    <col min="12076" max="12076" width="15.5703125" style="2" customWidth="1"/>
    <col min="12077" max="12077" width="32.140625" style="2" customWidth="1"/>
    <col min="12078" max="12078" width="18.140625" style="2" customWidth="1"/>
    <col min="12079" max="12079" width="25.140625" style="2" customWidth="1"/>
    <col min="12080" max="12080" width="15.5703125" style="2" customWidth="1"/>
    <col min="12081" max="12081" width="6.7109375" style="2" customWidth="1"/>
    <col min="12082" max="12082" width="13.7109375" style="2" customWidth="1"/>
    <col min="12083" max="12288" width="2.7109375" style="2"/>
    <col min="12289" max="12289" width="1.140625" style="2" customWidth="1"/>
    <col min="12290" max="12290" width="2.7109375" style="2"/>
    <col min="12291" max="12291" width="4.7109375" style="2" customWidth="1"/>
    <col min="12292" max="12292" width="7.5703125" style="2" customWidth="1"/>
    <col min="12293" max="12294" width="2.7109375" style="2"/>
    <col min="12295" max="12295" width="23.140625" style="2" customWidth="1"/>
    <col min="12296" max="12296" width="2.7109375" style="2"/>
    <col min="12297" max="12297" width="4.85546875" style="2" customWidth="1"/>
    <col min="12298" max="12299" width="2.7109375" style="2"/>
    <col min="12300" max="12300" width="11.85546875" style="2" customWidth="1"/>
    <col min="12301" max="12301" width="2.7109375" style="2"/>
    <col min="12302" max="12302" width="6.7109375" style="2" customWidth="1"/>
    <col min="12303" max="12304" width="2.7109375" style="2"/>
    <col min="12305" max="12305" width="4.42578125" style="2" customWidth="1"/>
    <col min="12306" max="12306" width="5.140625" style="2" customWidth="1"/>
    <col min="12307" max="12307" width="7.85546875" style="2" customWidth="1"/>
    <col min="12308" max="12308" width="5.28515625" style="2" customWidth="1"/>
    <col min="12309" max="12310" width="2.7109375" style="2"/>
    <col min="12311" max="12311" width="13.42578125" style="2" customWidth="1"/>
    <col min="12312" max="12312" width="12.140625" style="2" customWidth="1"/>
    <col min="12313" max="12313" width="4.140625" style="2" customWidth="1"/>
    <col min="12314" max="12314" width="3.85546875" style="2" bestFit="1" customWidth="1"/>
    <col min="12315" max="12315" width="11.140625" style="2" customWidth="1"/>
    <col min="12316" max="12317" width="2.7109375" style="2"/>
    <col min="12318" max="12318" width="5.5703125" style="2" customWidth="1"/>
    <col min="12319" max="12319" width="2.7109375" style="2"/>
    <col min="12320" max="12320" width="4.5703125" style="2" customWidth="1"/>
    <col min="12321" max="12321" width="5.7109375" style="2" customWidth="1"/>
    <col min="12322" max="12322" width="7.7109375" style="2" customWidth="1"/>
    <col min="12323" max="12323" width="5.42578125" style="2" customWidth="1"/>
    <col min="12324" max="12324" width="2.42578125" style="2" customWidth="1"/>
    <col min="12325" max="12325" width="5.42578125" style="2" customWidth="1"/>
    <col min="12326" max="12326" width="4" style="2" customWidth="1"/>
    <col min="12327" max="12327" width="0" style="2" hidden="1" customWidth="1"/>
    <col min="12328" max="12328" width="8" style="2" customWidth="1"/>
    <col min="12329" max="12329" width="14.28515625" style="2" customWidth="1"/>
    <col min="12330" max="12330" width="0" style="2" hidden="1" customWidth="1"/>
    <col min="12331" max="12331" width="5.140625" style="2" customWidth="1"/>
    <col min="12332" max="12332" width="15.5703125" style="2" customWidth="1"/>
    <col min="12333" max="12333" width="32.140625" style="2" customWidth="1"/>
    <col min="12334" max="12334" width="18.140625" style="2" customWidth="1"/>
    <col min="12335" max="12335" width="25.140625" style="2" customWidth="1"/>
    <col min="12336" max="12336" width="15.5703125" style="2" customWidth="1"/>
    <col min="12337" max="12337" width="6.7109375" style="2" customWidth="1"/>
    <col min="12338" max="12338" width="13.7109375" style="2" customWidth="1"/>
    <col min="12339" max="12544" width="2.7109375" style="2"/>
    <col min="12545" max="12545" width="1.140625" style="2" customWidth="1"/>
    <col min="12546" max="12546" width="2.7109375" style="2"/>
    <col min="12547" max="12547" width="4.7109375" style="2" customWidth="1"/>
    <col min="12548" max="12548" width="7.5703125" style="2" customWidth="1"/>
    <col min="12549" max="12550" width="2.7109375" style="2"/>
    <col min="12551" max="12551" width="23.140625" style="2" customWidth="1"/>
    <col min="12552" max="12552" width="2.7109375" style="2"/>
    <col min="12553" max="12553" width="4.85546875" style="2" customWidth="1"/>
    <col min="12554" max="12555" width="2.7109375" style="2"/>
    <col min="12556" max="12556" width="11.85546875" style="2" customWidth="1"/>
    <col min="12557" max="12557" width="2.7109375" style="2"/>
    <col min="12558" max="12558" width="6.7109375" style="2" customWidth="1"/>
    <col min="12559" max="12560" width="2.7109375" style="2"/>
    <col min="12561" max="12561" width="4.42578125" style="2" customWidth="1"/>
    <col min="12562" max="12562" width="5.140625" style="2" customWidth="1"/>
    <col min="12563" max="12563" width="7.85546875" style="2" customWidth="1"/>
    <col min="12564" max="12564" width="5.28515625" style="2" customWidth="1"/>
    <col min="12565" max="12566" width="2.7109375" style="2"/>
    <col min="12567" max="12567" width="13.42578125" style="2" customWidth="1"/>
    <col min="12568" max="12568" width="12.140625" style="2" customWidth="1"/>
    <col min="12569" max="12569" width="4.140625" style="2" customWidth="1"/>
    <col min="12570" max="12570" width="3.85546875" style="2" bestFit="1" customWidth="1"/>
    <col min="12571" max="12571" width="11.140625" style="2" customWidth="1"/>
    <col min="12572" max="12573" width="2.7109375" style="2"/>
    <col min="12574" max="12574" width="5.5703125" style="2" customWidth="1"/>
    <col min="12575" max="12575" width="2.7109375" style="2"/>
    <col min="12576" max="12576" width="4.5703125" style="2" customWidth="1"/>
    <col min="12577" max="12577" width="5.7109375" style="2" customWidth="1"/>
    <col min="12578" max="12578" width="7.7109375" style="2" customWidth="1"/>
    <col min="12579" max="12579" width="5.42578125" style="2" customWidth="1"/>
    <col min="12580" max="12580" width="2.42578125" style="2" customWidth="1"/>
    <col min="12581" max="12581" width="5.42578125" style="2" customWidth="1"/>
    <col min="12582" max="12582" width="4" style="2" customWidth="1"/>
    <col min="12583" max="12583" width="0" style="2" hidden="1" customWidth="1"/>
    <col min="12584" max="12584" width="8" style="2" customWidth="1"/>
    <col min="12585" max="12585" width="14.28515625" style="2" customWidth="1"/>
    <col min="12586" max="12586" width="0" style="2" hidden="1" customWidth="1"/>
    <col min="12587" max="12587" width="5.140625" style="2" customWidth="1"/>
    <col min="12588" max="12588" width="15.5703125" style="2" customWidth="1"/>
    <col min="12589" max="12589" width="32.140625" style="2" customWidth="1"/>
    <col min="12590" max="12590" width="18.140625" style="2" customWidth="1"/>
    <col min="12591" max="12591" width="25.140625" style="2" customWidth="1"/>
    <col min="12592" max="12592" width="15.5703125" style="2" customWidth="1"/>
    <col min="12593" max="12593" width="6.7109375" style="2" customWidth="1"/>
    <col min="12594" max="12594" width="13.7109375" style="2" customWidth="1"/>
    <col min="12595" max="12800" width="2.7109375" style="2"/>
    <col min="12801" max="12801" width="1.140625" style="2" customWidth="1"/>
    <col min="12802" max="12802" width="2.7109375" style="2"/>
    <col min="12803" max="12803" width="4.7109375" style="2" customWidth="1"/>
    <col min="12804" max="12804" width="7.5703125" style="2" customWidth="1"/>
    <col min="12805" max="12806" width="2.7109375" style="2"/>
    <col min="12807" max="12807" width="23.140625" style="2" customWidth="1"/>
    <col min="12808" max="12808" width="2.7109375" style="2"/>
    <col min="12809" max="12809" width="4.85546875" style="2" customWidth="1"/>
    <col min="12810" max="12811" width="2.7109375" style="2"/>
    <col min="12812" max="12812" width="11.85546875" style="2" customWidth="1"/>
    <col min="12813" max="12813" width="2.7109375" style="2"/>
    <col min="12814" max="12814" width="6.7109375" style="2" customWidth="1"/>
    <col min="12815" max="12816" width="2.7109375" style="2"/>
    <col min="12817" max="12817" width="4.42578125" style="2" customWidth="1"/>
    <col min="12818" max="12818" width="5.140625" style="2" customWidth="1"/>
    <col min="12819" max="12819" width="7.85546875" style="2" customWidth="1"/>
    <col min="12820" max="12820" width="5.28515625" style="2" customWidth="1"/>
    <col min="12821" max="12822" width="2.7109375" style="2"/>
    <col min="12823" max="12823" width="13.42578125" style="2" customWidth="1"/>
    <col min="12824" max="12824" width="12.140625" style="2" customWidth="1"/>
    <col min="12825" max="12825" width="4.140625" style="2" customWidth="1"/>
    <col min="12826" max="12826" width="3.85546875" style="2" bestFit="1" customWidth="1"/>
    <col min="12827" max="12827" width="11.140625" style="2" customWidth="1"/>
    <col min="12828" max="12829" width="2.7109375" style="2"/>
    <col min="12830" max="12830" width="5.5703125" style="2" customWidth="1"/>
    <col min="12831" max="12831" width="2.7109375" style="2"/>
    <col min="12832" max="12832" width="4.5703125" style="2" customWidth="1"/>
    <col min="12833" max="12833" width="5.7109375" style="2" customWidth="1"/>
    <col min="12834" max="12834" width="7.7109375" style="2" customWidth="1"/>
    <col min="12835" max="12835" width="5.42578125" style="2" customWidth="1"/>
    <col min="12836" max="12836" width="2.42578125" style="2" customWidth="1"/>
    <col min="12837" max="12837" width="5.42578125" style="2" customWidth="1"/>
    <col min="12838" max="12838" width="4" style="2" customWidth="1"/>
    <col min="12839" max="12839" width="0" style="2" hidden="1" customWidth="1"/>
    <col min="12840" max="12840" width="8" style="2" customWidth="1"/>
    <col min="12841" max="12841" width="14.28515625" style="2" customWidth="1"/>
    <col min="12842" max="12842" width="0" style="2" hidden="1" customWidth="1"/>
    <col min="12843" max="12843" width="5.140625" style="2" customWidth="1"/>
    <col min="12844" max="12844" width="15.5703125" style="2" customWidth="1"/>
    <col min="12845" max="12845" width="32.140625" style="2" customWidth="1"/>
    <col min="12846" max="12846" width="18.140625" style="2" customWidth="1"/>
    <col min="12847" max="12847" width="25.140625" style="2" customWidth="1"/>
    <col min="12848" max="12848" width="15.5703125" style="2" customWidth="1"/>
    <col min="12849" max="12849" width="6.7109375" style="2" customWidth="1"/>
    <col min="12850" max="12850" width="13.7109375" style="2" customWidth="1"/>
    <col min="12851" max="13056" width="2.7109375" style="2"/>
    <col min="13057" max="13057" width="1.140625" style="2" customWidth="1"/>
    <col min="13058" max="13058" width="2.7109375" style="2"/>
    <col min="13059" max="13059" width="4.7109375" style="2" customWidth="1"/>
    <col min="13060" max="13060" width="7.5703125" style="2" customWidth="1"/>
    <col min="13061" max="13062" width="2.7109375" style="2"/>
    <col min="13063" max="13063" width="23.140625" style="2" customWidth="1"/>
    <col min="13064" max="13064" width="2.7109375" style="2"/>
    <col min="13065" max="13065" width="4.85546875" style="2" customWidth="1"/>
    <col min="13066" max="13067" width="2.7109375" style="2"/>
    <col min="13068" max="13068" width="11.85546875" style="2" customWidth="1"/>
    <col min="13069" max="13069" width="2.7109375" style="2"/>
    <col min="13070" max="13070" width="6.7109375" style="2" customWidth="1"/>
    <col min="13071" max="13072" width="2.7109375" style="2"/>
    <col min="13073" max="13073" width="4.42578125" style="2" customWidth="1"/>
    <col min="13074" max="13074" width="5.140625" style="2" customWidth="1"/>
    <col min="13075" max="13075" width="7.85546875" style="2" customWidth="1"/>
    <col min="13076" max="13076" width="5.28515625" style="2" customWidth="1"/>
    <col min="13077" max="13078" width="2.7109375" style="2"/>
    <col min="13079" max="13079" width="13.42578125" style="2" customWidth="1"/>
    <col min="13080" max="13080" width="12.140625" style="2" customWidth="1"/>
    <col min="13081" max="13081" width="4.140625" style="2" customWidth="1"/>
    <col min="13082" max="13082" width="3.85546875" style="2" bestFit="1" customWidth="1"/>
    <col min="13083" max="13083" width="11.140625" style="2" customWidth="1"/>
    <col min="13084" max="13085" width="2.7109375" style="2"/>
    <col min="13086" max="13086" width="5.5703125" style="2" customWidth="1"/>
    <col min="13087" max="13087" width="2.7109375" style="2"/>
    <col min="13088" max="13088" width="4.5703125" style="2" customWidth="1"/>
    <col min="13089" max="13089" width="5.7109375" style="2" customWidth="1"/>
    <col min="13090" max="13090" width="7.7109375" style="2" customWidth="1"/>
    <col min="13091" max="13091" width="5.42578125" style="2" customWidth="1"/>
    <col min="13092" max="13092" width="2.42578125" style="2" customWidth="1"/>
    <col min="13093" max="13093" width="5.42578125" style="2" customWidth="1"/>
    <col min="13094" max="13094" width="4" style="2" customWidth="1"/>
    <col min="13095" max="13095" width="0" style="2" hidden="1" customWidth="1"/>
    <col min="13096" max="13096" width="8" style="2" customWidth="1"/>
    <col min="13097" max="13097" width="14.28515625" style="2" customWidth="1"/>
    <col min="13098" max="13098" width="0" style="2" hidden="1" customWidth="1"/>
    <col min="13099" max="13099" width="5.140625" style="2" customWidth="1"/>
    <col min="13100" max="13100" width="15.5703125" style="2" customWidth="1"/>
    <col min="13101" max="13101" width="32.140625" style="2" customWidth="1"/>
    <col min="13102" max="13102" width="18.140625" style="2" customWidth="1"/>
    <col min="13103" max="13103" width="25.140625" style="2" customWidth="1"/>
    <col min="13104" max="13104" width="15.5703125" style="2" customWidth="1"/>
    <col min="13105" max="13105" width="6.7109375" style="2" customWidth="1"/>
    <col min="13106" max="13106" width="13.7109375" style="2" customWidth="1"/>
    <col min="13107" max="13312" width="2.7109375" style="2"/>
    <col min="13313" max="13313" width="1.140625" style="2" customWidth="1"/>
    <col min="13314" max="13314" width="2.7109375" style="2"/>
    <col min="13315" max="13315" width="4.7109375" style="2" customWidth="1"/>
    <col min="13316" max="13316" width="7.5703125" style="2" customWidth="1"/>
    <col min="13317" max="13318" width="2.7109375" style="2"/>
    <col min="13319" max="13319" width="23.140625" style="2" customWidth="1"/>
    <col min="13320" max="13320" width="2.7109375" style="2"/>
    <col min="13321" max="13321" width="4.85546875" style="2" customWidth="1"/>
    <col min="13322" max="13323" width="2.7109375" style="2"/>
    <col min="13324" max="13324" width="11.85546875" style="2" customWidth="1"/>
    <col min="13325" max="13325" width="2.7109375" style="2"/>
    <col min="13326" max="13326" width="6.7109375" style="2" customWidth="1"/>
    <col min="13327" max="13328" width="2.7109375" style="2"/>
    <col min="13329" max="13329" width="4.42578125" style="2" customWidth="1"/>
    <col min="13330" max="13330" width="5.140625" style="2" customWidth="1"/>
    <col min="13331" max="13331" width="7.85546875" style="2" customWidth="1"/>
    <col min="13332" max="13332" width="5.28515625" style="2" customWidth="1"/>
    <col min="13333" max="13334" width="2.7109375" style="2"/>
    <col min="13335" max="13335" width="13.42578125" style="2" customWidth="1"/>
    <col min="13336" max="13336" width="12.140625" style="2" customWidth="1"/>
    <col min="13337" max="13337" width="4.140625" style="2" customWidth="1"/>
    <col min="13338" max="13338" width="3.85546875" style="2" bestFit="1" customWidth="1"/>
    <col min="13339" max="13339" width="11.140625" style="2" customWidth="1"/>
    <col min="13340" max="13341" width="2.7109375" style="2"/>
    <col min="13342" max="13342" width="5.5703125" style="2" customWidth="1"/>
    <col min="13343" max="13343" width="2.7109375" style="2"/>
    <col min="13344" max="13344" width="4.5703125" style="2" customWidth="1"/>
    <col min="13345" max="13345" width="5.7109375" style="2" customWidth="1"/>
    <col min="13346" max="13346" width="7.7109375" style="2" customWidth="1"/>
    <col min="13347" max="13347" width="5.42578125" style="2" customWidth="1"/>
    <col min="13348" max="13348" width="2.42578125" style="2" customWidth="1"/>
    <col min="13349" max="13349" width="5.42578125" style="2" customWidth="1"/>
    <col min="13350" max="13350" width="4" style="2" customWidth="1"/>
    <col min="13351" max="13351" width="0" style="2" hidden="1" customWidth="1"/>
    <col min="13352" max="13352" width="8" style="2" customWidth="1"/>
    <col min="13353" max="13353" width="14.28515625" style="2" customWidth="1"/>
    <col min="13354" max="13354" width="0" style="2" hidden="1" customWidth="1"/>
    <col min="13355" max="13355" width="5.140625" style="2" customWidth="1"/>
    <col min="13356" max="13356" width="15.5703125" style="2" customWidth="1"/>
    <col min="13357" max="13357" width="32.140625" style="2" customWidth="1"/>
    <col min="13358" max="13358" width="18.140625" style="2" customWidth="1"/>
    <col min="13359" max="13359" width="25.140625" style="2" customWidth="1"/>
    <col min="13360" max="13360" width="15.5703125" style="2" customWidth="1"/>
    <col min="13361" max="13361" width="6.7109375" style="2" customWidth="1"/>
    <col min="13362" max="13362" width="13.7109375" style="2" customWidth="1"/>
    <col min="13363" max="13568" width="2.7109375" style="2"/>
    <col min="13569" max="13569" width="1.140625" style="2" customWidth="1"/>
    <col min="13570" max="13570" width="2.7109375" style="2"/>
    <col min="13571" max="13571" width="4.7109375" style="2" customWidth="1"/>
    <col min="13572" max="13572" width="7.5703125" style="2" customWidth="1"/>
    <col min="13573" max="13574" width="2.7109375" style="2"/>
    <col min="13575" max="13575" width="23.140625" style="2" customWidth="1"/>
    <col min="13576" max="13576" width="2.7109375" style="2"/>
    <col min="13577" max="13577" width="4.85546875" style="2" customWidth="1"/>
    <col min="13578" max="13579" width="2.7109375" style="2"/>
    <col min="13580" max="13580" width="11.85546875" style="2" customWidth="1"/>
    <col min="13581" max="13581" width="2.7109375" style="2"/>
    <col min="13582" max="13582" width="6.7109375" style="2" customWidth="1"/>
    <col min="13583" max="13584" width="2.7109375" style="2"/>
    <col min="13585" max="13585" width="4.42578125" style="2" customWidth="1"/>
    <col min="13586" max="13586" width="5.140625" style="2" customWidth="1"/>
    <col min="13587" max="13587" width="7.85546875" style="2" customWidth="1"/>
    <col min="13588" max="13588" width="5.28515625" style="2" customWidth="1"/>
    <col min="13589" max="13590" width="2.7109375" style="2"/>
    <col min="13591" max="13591" width="13.42578125" style="2" customWidth="1"/>
    <col min="13592" max="13592" width="12.140625" style="2" customWidth="1"/>
    <col min="13593" max="13593" width="4.140625" style="2" customWidth="1"/>
    <col min="13594" max="13594" width="3.85546875" style="2" bestFit="1" customWidth="1"/>
    <col min="13595" max="13595" width="11.140625" style="2" customWidth="1"/>
    <col min="13596" max="13597" width="2.7109375" style="2"/>
    <col min="13598" max="13598" width="5.5703125" style="2" customWidth="1"/>
    <col min="13599" max="13599" width="2.7109375" style="2"/>
    <col min="13600" max="13600" width="4.5703125" style="2" customWidth="1"/>
    <col min="13601" max="13601" width="5.7109375" style="2" customWidth="1"/>
    <col min="13602" max="13602" width="7.7109375" style="2" customWidth="1"/>
    <col min="13603" max="13603" width="5.42578125" style="2" customWidth="1"/>
    <col min="13604" max="13604" width="2.42578125" style="2" customWidth="1"/>
    <col min="13605" max="13605" width="5.42578125" style="2" customWidth="1"/>
    <col min="13606" max="13606" width="4" style="2" customWidth="1"/>
    <col min="13607" max="13607" width="0" style="2" hidden="1" customWidth="1"/>
    <col min="13608" max="13608" width="8" style="2" customWidth="1"/>
    <col min="13609" max="13609" width="14.28515625" style="2" customWidth="1"/>
    <col min="13610" max="13610" width="0" style="2" hidden="1" customWidth="1"/>
    <col min="13611" max="13611" width="5.140625" style="2" customWidth="1"/>
    <col min="13612" max="13612" width="15.5703125" style="2" customWidth="1"/>
    <col min="13613" max="13613" width="32.140625" style="2" customWidth="1"/>
    <col min="13614" max="13614" width="18.140625" style="2" customWidth="1"/>
    <col min="13615" max="13615" width="25.140625" style="2" customWidth="1"/>
    <col min="13616" max="13616" width="15.5703125" style="2" customWidth="1"/>
    <col min="13617" max="13617" width="6.7109375" style="2" customWidth="1"/>
    <col min="13618" max="13618" width="13.7109375" style="2" customWidth="1"/>
    <col min="13619" max="13824" width="2.7109375" style="2"/>
    <col min="13825" max="13825" width="1.140625" style="2" customWidth="1"/>
    <col min="13826" max="13826" width="2.7109375" style="2"/>
    <col min="13827" max="13827" width="4.7109375" style="2" customWidth="1"/>
    <col min="13828" max="13828" width="7.5703125" style="2" customWidth="1"/>
    <col min="13829" max="13830" width="2.7109375" style="2"/>
    <col min="13831" max="13831" width="23.140625" style="2" customWidth="1"/>
    <col min="13832" max="13832" width="2.7109375" style="2"/>
    <col min="13833" max="13833" width="4.85546875" style="2" customWidth="1"/>
    <col min="13834" max="13835" width="2.7109375" style="2"/>
    <col min="13836" max="13836" width="11.85546875" style="2" customWidth="1"/>
    <col min="13837" max="13837" width="2.7109375" style="2"/>
    <col min="13838" max="13838" width="6.7109375" style="2" customWidth="1"/>
    <col min="13839" max="13840" width="2.7109375" style="2"/>
    <col min="13841" max="13841" width="4.42578125" style="2" customWidth="1"/>
    <col min="13842" max="13842" width="5.140625" style="2" customWidth="1"/>
    <col min="13843" max="13843" width="7.85546875" style="2" customWidth="1"/>
    <col min="13844" max="13844" width="5.28515625" style="2" customWidth="1"/>
    <col min="13845" max="13846" width="2.7109375" style="2"/>
    <col min="13847" max="13847" width="13.42578125" style="2" customWidth="1"/>
    <col min="13848" max="13848" width="12.140625" style="2" customWidth="1"/>
    <col min="13849" max="13849" width="4.140625" style="2" customWidth="1"/>
    <col min="13850" max="13850" width="3.85546875" style="2" bestFit="1" customWidth="1"/>
    <col min="13851" max="13851" width="11.140625" style="2" customWidth="1"/>
    <col min="13852" max="13853" width="2.7109375" style="2"/>
    <col min="13854" max="13854" width="5.5703125" style="2" customWidth="1"/>
    <col min="13855" max="13855" width="2.7109375" style="2"/>
    <col min="13856" max="13856" width="4.5703125" style="2" customWidth="1"/>
    <col min="13857" max="13857" width="5.7109375" style="2" customWidth="1"/>
    <col min="13858" max="13858" width="7.7109375" style="2" customWidth="1"/>
    <col min="13859" max="13859" width="5.42578125" style="2" customWidth="1"/>
    <col min="13860" max="13860" width="2.42578125" style="2" customWidth="1"/>
    <col min="13861" max="13861" width="5.42578125" style="2" customWidth="1"/>
    <col min="13862" max="13862" width="4" style="2" customWidth="1"/>
    <col min="13863" max="13863" width="0" style="2" hidden="1" customWidth="1"/>
    <col min="13864" max="13864" width="8" style="2" customWidth="1"/>
    <col min="13865" max="13865" width="14.28515625" style="2" customWidth="1"/>
    <col min="13866" max="13866" width="0" style="2" hidden="1" customWidth="1"/>
    <col min="13867" max="13867" width="5.140625" style="2" customWidth="1"/>
    <col min="13868" max="13868" width="15.5703125" style="2" customWidth="1"/>
    <col min="13869" max="13869" width="32.140625" style="2" customWidth="1"/>
    <col min="13870" max="13870" width="18.140625" style="2" customWidth="1"/>
    <col min="13871" max="13871" width="25.140625" style="2" customWidth="1"/>
    <col min="13872" max="13872" width="15.5703125" style="2" customWidth="1"/>
    <col min="13873" max="13873" width="6.7109375" style="2" customWidth="1"/>
    <col min="13874" max="13874" width="13.7109375" style="2" customWidth="1"/>
    <col min="13875" max="14080" width="2.7109375" style="2"/>
    <col min="14081" max="14081" width="1.140625" style="2" customWidth="1"/>
    <col min="14082" max="14082" width="2.7109375" style="2"/>
    <col min="14083" max="14083" width="4.7109375" style="2" customWidth="1"/>
    <col min="14084" max="14084" width="7.5703125" style="2" customWidth="1"/>
    <col min="14085" max="14086" width="2.7109375" style="2"/>
    <col min="14087" max="14087" width="23.140625" style="2" customWidth="1"/>
    <col min="14088" max="14088" width="2.7109375" style="2"/>
    <col min="14089" max="14089" width="4.85546875" style="2" customWidth="1"/>
    <col min="14090" max="14091" width="2.7109375" style="2"/>
    <col min="14092" max="14092" width="11.85546875" style="2" customWidth="1"/>
    <col min="14093" max="14093" width="2.7109375" style="2"/>
    <col min="14094" max="14094" width="6.7109375" style="2" customWidth="1"/>
    <col min="14095" max="14096" width="2.7109375" style="2"/>
    <col min="14097" max="14097" width="4.42578125" style="2" customWidth="1"/>
    <col min="14098" max="14098" width="5.140625" style="2" customWidth="1"/>
    <col min="14099" max="14099" width="7.85546875" style="2" customWidth="1"/>
    <col min="14100" max="14100" width="5.28515625" style="2" customWidth="1"/>
    <col min="14101" max="14102" width="2.7109375" style="2"/>
    <col min="14103" max="14103" width="13.42578125" style="2" customWidth="1"/>
    <col min="14104" max="14104" width="12.140625" style="2" customWidth="1"/>
    <col min="14105" max="14105" width="4.140625" style="2" customWidth="1"/>
    <col min="14106" max="14106" width="3.85546875" style="2" bestFit="1" customWidth="1"/>
    <col min="14107" max="14107" width="11.140625" style="2" customWidth="1"/>
    <col min="14108" max="14109" width="2.7109375" style="2"/>
    <col min="14110" max="14110" width="5.5703125" style="2" customWidth="1"/>
    <col min="14111" max="14111" width="2.7109375" style="2"/>
    <col min="14112" max="14112" width="4.5703125" style="2" customWidth="1"/>
    <col min="14113" max="14113" width="5.7109375" style="2" customWidth="1"/>
    <col min="14114" max="14114" width="7.7109375" style="2" customWidth="1"/>
    <col min="14115" max="14115" width="5.42578125" style="2" customWidth="1"/>
    <col min="14116" max="14116" width="2.42578125" style="2" customWidth="1"/>
    <col min="14117" max="14117" width="5.42578125" style="2" customWidth="1"/>
    <col min="14118" max="14118" width="4" style="2" customWidth="1"/>
    <col min="14119" max="14119" width="0" style="2" hidden="1" customWidth="1"/>
    <col min="14120" max="14120" width="8" style="2" customWidth="1"/>
    <col min="14121" max="14121" width="14.28515625" style="2" customWidth="1"/>
    <col min="14122" max="14122" width="0" style="2" hidden="1" customWidth="1"/>
    <col min="14123" max="14123" width="5.140625" style="2" customWidth="1"/>
    <col min="14124" max="14124" width="15.5703125" style="2" customWidth="1"/>
    <col min="14125" max="14125" width="32.140625" style="2" customWidth="1"/>
    <col min="14126" max="14126" width="18.140625" style="2" customWidth="1"/>
    <col min="14127" max="14127" width="25.140625" style="2" customWidth="1"/>
    <col min="14128" max="14128" width="15.5703125" style="2" customWidth="1"/>
    <col min="14129" max="14129" width="6.7109375" style="2" customWidth="1"/>
    <col min="14130" max="14130" width="13.7109375" style="2" customWidth="1"/>
    <col min="14131" max="14336" width="2.7109375" style="2"/>
    <col min="14337" max="14337" width="1.140625" style="2" customWidth="1"/>
    <col min="14338" max="14338" width="2.7109375" style="2"/>
    <col min="14339" max="14339" width="4.7109375" style="2" customWidth="1"/>
    <col min="14340" max="14340" width="7.5703125" style="2" customWidth="1"/>
    <col min="14341" max="14342" width="2.7109375" style="2"/>
    <col min="14343" max="14343" width="23.140625" style="2" customWidth="1"/>
    <col min="14344" max="14344" width="2.7109375" style="2"/>
    <col min="14345" max="14345" width="4.85546875" style="2" customWidth="1"/>
    <col min="14346" max="14347" width="2.7109375" style="2"/>
    <col min="14348" max="14348" width="11.85546875" style="2" customWidth="1"/>
    <col min="14349" max="14349" width="2.7109375" style="2"/>
    <col min="14350" max="14350" width="6.7109375" style="2" customWidth="1"/>
    <col min="14351" max="14352" width="2.7109375" style="2"/>
    <col min="14353" max="14353" width="4.42578125" style="2" customWidth="1"/>
    <col min="14354" max="14354" width="5.140625" style="2" customWidth="1"/>
    <col min="14355" max="14355" width="7.85546875" style="2" customWidth="1"/>
    <col min="14356" max="14356" width="5.28515625" style="2" customWidth="1"/>
    <col min="14357" max="14358" width="2.7109375" style="2"/>
    <col min="14359" max="14359" width="13.42578125" style="2" customWidth="1"/>
    <col min="14360" max="14360" width="12.140625" style="2" customWidth="1"/>
    <col min="14361" max="14361" width="4.140625" style="2" customWidth="1"/>
    <col min="14362" max="14362" width="3.85546875" style="2" bestFit="1" customWidth="1"/>
    <col min="14363" max="14363" width="11.140625" style="2" customWidth="1"/>
    <col min="14364" max="14365" width="2.7109375" style="2"/>
    <col min="14366" max="14366" width="5.5703125" style="2" customWidth="1"/>
    <col min="14367" max="14367" width="2.7109375" style="2"/>
    <col min="14368" max="14368" width="4.5703125" style="2" customWidth="1"/>
    <col min="14369" max="14369" width="5.7109375" style="2" customWidth="1"/>
    <col min="14370" max="14370" width="7.7109375" style="2" customWidth="1"/>
    <col min="14371" max="14371" width="5.42578125" style="2" customWidth="1"/>
    <col min="14372" max="14372" width="2.42578125" style="2" customWidth="1"/>
    <col min="14373" max="14373" width="5.42578125" style="2" customWidth="1"/>
    <col min="14374" max="14374" width="4" style="2" customWidth="1"/>
    <col min="14375" max="14375" width="0" style="2" hidden="1" customWidth="1"/>
    <col min="14376" max="14376" width="8" style="2" customWidth="1"/>
    <col min="14377" max="14377" width="14.28515625" style="2" customWidth="1"/>
    <col min="14378" max="14378" width="0" style="2" hidden="1" customWidth="1"/>
    <col min="14379" max="14379" width="5.140625" style="2" customWidth="1"/>
    <col min="14380" max="14380" width="15.5703125" style="2" customWidth="1"/>
    <col min="14381" max="14381" width="32.140625" style="2" customWidth="1"/>
    <col min="14382" max="14382" width="18.140625" style="2" customWidth="1"/>
    <col min="14383" max="14383" width="25.140625" style="2" customWidth="1"/>
    <col min="14384" max="14384" width="15.5703125" style="2" customWidth="1"/>
    <col min="14385" max="14385" width="6.7109375" style="2" customWidth="1"/>
    <col min="14386" max="14386" width="13.7109375" style="2" customWidth="1"/>
    <col min="14387" max="14592" width="2.7109375" style="2"/>
    <col min="14593" max="14593" width="1.140625" style="2" customWidth="1"/>
    <col min="14594" max="14594" width="2.7109375" style="2"/>
    <col min="14595" max="14595" width="4.7109375" style="2" customWidth="1"/>
    <col min="14596" max="14596" width="7.5703125" style="2" customWidth="1"/>
    <col min="14597" max="14598" width="2.7109375" style="2"/>
    <col min="14599" max="14599" width="23.140625" style="2" customWidth="1"/>
    <col min="14600" max="14600" width="2.7109375" style="2"/>
    <col min="14601" max="14601" width="4.85546875" style="2" customWidth="1"/>
    <col min="14602" max="14603" width="2.7109375" style="2"/>
    <col min="14604" max="14604" width="11.85546875" style="2" customWidth="1"/>
    <col min="14605" max="14605" width="2.7109375" style="2"/>
    <col min="14606" max="14606" width="6.7109375" style="2" customWidth="1"/>
    <col min="14607" max="14608" width="2.7109375" style="2"/>
    <col min="14609" max="14609" width="4.42578125" style="2" customWidth="1"/>
    <col min="14610" max="14610" width="5.140625" style="2" customWidth="1"/>
    <col min="14611" max="14611" width="7.85546875" style="2" customWidth="1"/>
    <col min="14612" max="14612" width="5.28515625" style="2" customWidth="1"/>
    <col min="14613" max="14614" width="2.7109375" style="2"/>
    <col min="14615" max="14615" width="13.42578125" style="2" customWidth="1"/>
    <col min="14616" max="14616" width="12.140625" style="2" customWidth="1"/>
    <col min="14617" max="14617" width="4.140625" style="2" customWidth="1"/>
    <col min="14618" max="14618" width="3.85546875" style="2" bestFit="1" customWidth="1"/>
    <col min="14619" max="14619" width="11.140625" style="2" customWidth="1"/>
    <col min="14620" max="14621" width="2.7109375" style="2"/>
    <col min="14622" max="14622" width="5.5703125" style="2" customWidth="1"/>
    <col min="14623" max="14623" width="2.7109375" style="2"/>
    <col min="14624" max="14624" width="4.5703125" style="2" customWidth="1"/>
    <col min="14625" max="14625" width="5.7109375" style="2" customWidth="1"/>
    <col min="14626" max="14626" width="7.7109375" style="2" customWidth="1"/>
    <col min="14627" max="14627" width="5.42578125" style="2" customWidth="1"/>
    <col min="14628" max="14628" width="2.42578125" style="2" customWidth="1"/>
    <col min="14629" max="14629" width="5.42578125" style="2" customWidth="1"/>
    <col min="14630" max="14630" width="4" style="2" customWidth="1"/>
    <col min="14631" max="14631" width="0" style="2" hidden="1" customWidth="1"/>
    <col min="14632" max="14632" width="8" style="2" customWidth="1"/>
    <col min="14633" max="14633" width="14.28515625" style="2" customWidth="1"/>
    <col min="14634" max="14634" width="0" style="2" hidden="1" customWidth="1"/>
    <col min="14635" max="14635" width="5.140625" style="2" customWidth="1"/>
    <col min="14636" max="14636" width="15.5703125" style="2" customWidth="1"/>
    <col min="14637" max="14637" width="32.140625" style="2" customWidth="1"/>
    <col min="14638" max="14638" width="18.140625" style="2" customWidth="1"/>
    <col min="14639" max="14639" width="25.140625" style="2" customWidth="1"/>
    <col min="14640" max="14640" width="15.5703125" style="2" customWidth="1"/>
    <col min="14641" max="14641" width="6.7109375" style="2" customWidth="1"/>
    <col min="14642" max="14642" width="13.7109375" style="2" customWidth="1"/>
    <col min="14643" max="14848" width="2.7109375" style="2"/>
    <col min="14849" max="14849" width="1.140625" style="2" customWidth="1"/>
    <col min="14850" max="14850" width="2.7109375" style="2"/>
    <col min="14851" max="14851" width="4.7109375" style="2" customWidth="1"/>
    <col min="14852" max="14852" width="7.5703125" style="2" customWidth="1"/>
    <col min="14853" max="14854" width="2.7109375" style="2"/>
    <col min="14855" max="14855" width="23.140625" style="2" customWidth="1"/>
    <col min="14856" max="14856" width="2.7109375" style="2"/>
    <col min="14857" max="14857" width="4.85546875" style="2" customWidth="1"/>
    <col min="14858" max="14859" width="2.7109375" style="2"/>
    <col min="14860" max="14860" width="11.85546875" style="2" customWidth="1"/>
    <col min="14861" max="14861" width="2.7109375" style="2"/>
    <col min="14862" max="14862" width="6.7109375" style="2" customWidth="1"/>
    <col min="14863" max="14864" width="2.7109375" style="2"/>
    <col min="14865" max="14865" width="4.42578125" style="2" customWidth="1"/>
    <col min="14866" max="14866" width="5.140625" style="2" customWidth="1"/>
    <col min="14867" max="14867" width="7.85546875" style="2" customWidth="1"/>
    <col min="14868" max="14868" width="5.28515625" style="2" customWidth="1"/>
    <col min="14869" max="14870" width="2.7109375" style="2"/>
    <col min="14871" max="14871" width="13.42578125" style="2" customWidth="1"/>
    <col min="14872" max="14872" width="12.140625" style="2" customWidth="1"/>
    <col min="14873" max="14873" width="4.140625" style="2" customWidth="1"/>
    <col min="14874" max="14874" width="3.85546875" style="2" bestFit="1" customWidth="1"/>
    <col min="14875" max="14875" width="11.140625" style="2" customWidth="1"/>
    <col min="14876" max="14877" width="2.7109375" style="2"/>
    <col min="14878" max="14878" width="5.5703125" style="2" customWidth="1"/>
    <col min="14879" max="14879" width="2.7109375" style="2"/>
    <col min="14880" max="14880" width="4.5703125" style="2" customWidth="1"/>
    <col min="14881" max="14881" width="5.7109375" style="2" customWidth="1"/>
    <col min="14882" max="14882" width="7.7109375" style="2" customWidth="1"/>
    <col min="14883" max="14883" width="5.42578125" style="2" customWidth="1"/>
    <col min="14884" max="14884" width="2.42578125" style="2" customWidth="1"/>
    <col min="14885" max="14885" width="5.42578125" style="2" customWidth="1"/>
    <col min="14886" max="14886" width="4" style="2" customWidth="1"/>
    <col min="14887" max="14887" width="0" style="2" hidden="1" customWidth="1"/>
    <col min="14888" max="14888" width="8" style="2" customWidth="1"/>
    <col min="14889" max="14889" width="14.28515625" style="2" customWidth="1"/>
    <col min="14890" max="14890" width="0" style="2" hidden="1" customWidth="1"/>
    <col min="14891" max="14891" width="5.140625" style="2" customWidth="1"/>
    <col min="14892" max="14892" width="15.5703125" style="2" customWidth="1"/>
    <col min="14893" max="14893" width="32.140625" style="2" customWidth="1"/>
    <col min="14894" max="14894" width="18.140625" style="2" customWidth="1"/>
    <col min="14895" max="14895" width="25.140625" style="2" customWidth="1"/>
    <col min="14896" max="14896" width="15.5703125" style="2" customWidth="1"/>
    <col min="14897" max="14897" width="6.7109375" style="2" customWidth="1"/>
    <col min="14898" max="14898" width="13.7109375" style="2" customWidth="1"/>
    <col min="14899" max="15104" width="2.7109375" style="2"/>
    <col min="15105" max="15105" width="1.140625" style="2" customWidth="1"/>
    <col min="15106" max="15106" width="2.7109375" style="2"/>
    <col min="15107" max="15107" width="4.7109375" style="2" customWidth="1"/>
    <col min="15108" max="15108" width="7.5703125" style="2" customWidth="1"/>
    <col min="15109" max="15110" width="2.7109375" style="2"/>
    <col min="15111" max="15111" width="23.140625" style="2" customWidth="1"/>
    <col min="15112" max="15112" width="2.7109375" style="2"/>
    <col min="15113" max="15113" width="4.85546875" style="2" customWidth="1"/>
    <col min="15114" max="15115" width="2.7109375" style="2"/>
    <col min="15116" max="15116" width="11.85546875" style="2" customWidth="1"/>
    <col min="15117" max="15117" width="2.7109375" style="2"/>
    <col min="15118" max="15118" width="6.7109375" style="2" customWidth="1"/>
    <col min="15119" max="15120" width="2.7109375" style="2"/>
    <col min="15121" max="15121" width="4.42578125" style="2" customWidth="1"/>
    <col min="15122" max="15122" width="5.140625" style="2" customWidth="1"/>
    <col min="15123" max="15123" width="7.85546875" style="2" customWidth="1"/>
    <col min="15124" max="15124" width="5.28515625" style="2" customWidth="1"/>
    <col min="15125" max="15126" width="2.7109375" style="2"/>
    <col min="15127" max="15127" width="13.42578125" style="2" customWidth="1"/>
    <col min="15128" max="15128" width="12.140625" style="2" customWidth="1"/>
    <col min="15129" max="15129" width="4.140625" style="2" customWidth="1"/>
    <col min="15130" max="15130" width="3.85546875" style="2" bestFit="1" customWidth="1"/>
    <col min="15131" max="15131" width="11.140625" style="2" customWidth="1"/>
    <col min="15132" max="15133" width="2.7109375" style="2"/>
    <col min="15134" max="15134" width="5.5703125" style="2" customWidth="1"/>
    <col min="15135" max="15135" width="2.7109375" style="2"/>
    <col min="15136" max="15136" width="4.5703125" style="2" customWidth="1"/>
    <col min="15137" max="15137" width="5.7109375" style="2" customWidth="1"/>
    <col min="15138" max="15138" width="7.7109375" style="2" customWidth="1"/>
    <col min="15139" max="15139" width="5.42578125" style="2" customWidth="1"/>
    <col min="15140" max="15140" width="2.42578125" style="2" customWidth="1"/>
    <col min="15141" max="15141" width="5.42578125" style="2" customWidth="1"/>
    <col min="15142" max="15142" width="4" style="2" customWidth="1"/>
    <col min="15143" max="15143" width="0" style="2" hidden="1" customWidth="1"/>
    <col min="15144" max="15144" width="8" style="2" customWidth="1"/>
    <col min="15145" max="15145" width="14.28515625" style="2" customWidth="1"/>
    <col min="15146" max="15146" width="0" style="2" hidden="1" customWidth="1"/>
    <col min="15147" max="15147" width="5.140625" style="2" customWidth="1"/>
    <col min="15148" max="15148" width="15.5703125" style="2" customWidth="1"/>
    <col min="15149" max="15149" width="32.140625" style="2" customWidth="1"/>
    <col min="15150" max="15150" width="18.140625" style="2" customWidth="1"/>
    <col min="15151" max="15151" width="25.140625" style="2" customWidth="1"/>
    <col min="15152" max="15152" width="15.5703125" style="2" customWidth="1"/>
    <col min="15153" max="15153" width="6.7109375" style="2" customWidth="1"/>
    <col min="15154" max="15154" width="13.7109375" style="2" customWidth="1"/>
    <col min="15155" max="15360" width="2.7109375" style="2"/>
    <col min="15361" max="15361" width="1.140625" style="2" customWidth="1"/>
    <col min="15362" max="15362" width="2.7109375" style="2"/>
    <col min="15363" max="15363" width="4.7109375" style="2" customWidth="1"/>
    <col min="15364" max="15364" width="7.5703125" style="2" customWidth="1"/>
    <col min="15365" max="15366" width="2.7109375" style="2"/>
    <col min="15367" max="15367" width="23.140625" style="2" customWidth="1"/>
    <col min="15368" max="15368" width="2.7109375" style="2"/>
    <col min="15369" max="15369" width="4.85546875" style="2" customWidth="1"/>
    <col min="15370" max="15371" width="2.7109375" style="2"/>
    <col min="15372" max="15372" width="11.85546875" style="2" customWidth="1"/>
    <col min="15373" max="15373" width="2.7109375" style="2"/>
    <col min="15374" max="15374" width="6.7109375" style="2" customWidth="1"/>
    <col min="15375" max="15376" width="2.7109375" style="2"/>
    <col min="15377" max="15377" width="4.42578125" style="2" customWidth="1"/>
    <col min="15378" max="15378" width="5.140625" style="2" customWidth="1"/>
    <col min="15379" max="15379" width="7.85546875" style="2" customWidth="1"/>
    <col min="15380" max="15380" width="5.28515625" style="2" customWidth="1"/>
    <col min="15381" max="15382" width="2.7109375" style="2"/>
    <col min="15383" max="15383" width="13.42578125" style="2" customWidth="1"/>
    <col min="15384" max="15384" width="12.140625" style="2" customWidth="1"/>
    <col min="15385" max="15385" width="4.140625" style="2" customWidth="1"/>
    <col min="15386" max="15386" width="3.85546875" style="2" bestFit="1" customWidth="1"/>
    <col min="15387" max="15387" width="11.140625" style="2" customWidth="1"/>
    <col min="15388" max="15389" width="2.7109375" style="2"/>
    <col min="15390" max="15390" width="5.5703125" style="2" customWidth="1"/>
    <col min="15391" max="15391" width="2.7109375" style="2"/>
    <col min="15392" max="15392" width="4.5703125" style="2" customWidth="1"/>
    <col min="15393" max="15393" width="5.7109375" style="2" customWidth="1"/>
    <col min="15394" max="15394" width="7.7109375" style="2" customWidth="1"/>
    <col min="15395" max="15395" width="5.42578125" style="2" customWidth="1"/>
    <col min="15396" max="15396" width="2.42578125" style="2" customWidth="1"/>
    <col min="15397" max="15397" width="5.42578125" style="2" customWidth="1"/>
    <col min="15398" max="15398" width="4" style="2" customWidth="1"/>
    <col min="15399" max="15399" width="0" style="2" hidden="1" customWidth="1"/>
    <col min="15400" max="15400" width="8" style="2" customWidth="1"/>
    <col min="15401" max="15401" width="14.28515625" style="2" customWidth="1"/>
    <col min="15402" max="15402" width="0" style="2" hidden="1" customWidth="1"/>
    <col min="15403" max="15403" width="5.140625" style="2" customWidth="1"/>
    <col min="15404" max="15404" width="15.5703125" style="2" customWidth="1"/>
    <col min="15405" max="15405" width="32.140625" style="2" customWidth="1"/>
    <col min="15406" max="15406" width="18.140625" style="2" customWidth="1"/>
    <col min="15407" max="15407" width="25.140625" style="2" customWidth="1"/>
    <col min="15408" max="15408" width="15.5703125" style="2" customWidth="1"/>
    <col min="15409" max="15409" width="6.7109375" style="2" customWidth="1"/>
    <col min="15410" max="15410" width="13.7109375" style="2" customWidth="1"/>
    <col min="15411" max="15616" width="2.7109375" style="2"/>
    <col min="15617" max="15617" width="1.140625" style="2" customWidth="1"/>
    <col min="15618" max="15618" width="2.7109375" style="2"/>
    <col min="15619" max="15619" width="4.7109375" style="2" customWidth="1"/>
    <col min="15620" max="15620" width="7.5703125" style="2" customWidth="1"/>
    <col min="15621" max="15622" width="2.7109375" style="2"/>
    <col min="15623" max="15623" width="23.140625" style="2" customWidth="1"/>
    <col min="15624" max="15624" width="2.7109375" style="2"/>
    <col min="15625" max="15625" width="4.85546875" style="2" customWidth="1"/>
    <col min="15626" max="15627" width="2.7109375" style="2"/>
    <col min="15628" max="15628" width="11.85546875" style="2" customWidth="1"/>
    <col min="15629" max="15629" width="2.7109375" style="2"/>
    <col min="15630" max="15630" width="6.7109375" style="2" customWidth="1"/>
    <col min="15631" max="15632" width="2.7109375" style="2"/>
    <col min="15633" max="15633" width="4.42578125" style="2" customWidth="1"/>
    <col min="15634" max="15634" width="5.140625" style="2" customWidth="1"/>
    <col min="15635" max="15635" width="7.85546875" style="2" customWidth="1"/>
    <col min="15636" max="15636" width="5.28515625" style="2" customWidth="1"/>
    <col min="15637" max="15638" width="2.7109375" style="2"/>
    <col min="15639" max="15639" width="13.42578125" style="2" customWidth="1"/>
    <col min="15640" max="15640" width="12.140625" style="2" customWidth="1"/>
    <col min="15641" max="15641" width="4.140625" style="2" customWidth="1"/>
    <col min="15642" max="15642" width="3.85546875" style="2" bestFit="1" customWidth="1"/>
    <col min="15643" max="15643" width="11.140625" style="2" customWidth="1"/>
    <col min="15644" max="15645" width="2.7109375" style="2"/>
    <col min="15646" max="15646" width="5.5703125" style="2" customWidth="1"/>
    <col min="15647" max="15647" width="2.7109375" style="2"/>
    <col min="15648" max="15648" width="4.5703125" style="2" customWidth="1"/>
    <col min="15649" max="15649" width="5.7109375" style="2" customWidth="1"/>
    <col min="15650" max="15650" width="7.7109375" style="2" customWidth="1"/>
    <col min="15651" max="15651" width="5.42578125" style="2" customWidth="1"/>
    <col min="15652" max="15652" width="2.42578125" style="2" customWidth="1"/>
    <col min="15653" max="15653" width="5.42578125" style="2" customWidth="1"/>
    <col min="15654" max="15654" width="4" style="2" customWidth="1"/>
    <col min="15655" max="15655" width="0" style="2" hidden="1" customWidth="1"/>
    <col min="15656" max="15656" width="8" style="2" customWidth="1"/>
    <col min="15657" max="15657" width="14.28515625" style="2" customWidth="1"/>
    <col min="15658" max="15658" width="0" style="2" hidden="1" customWidth="1"/>
    <col min="15659" max="15659" width="5.140625" style="2" customWidth="1"/>
    <col min="15660" max="15660" width="15.5703125" style="2" customWidth="1"/>
    <col min="15661" max="15661" width="32.140625" style="2" customWidth="1"/>
    <col min="15662" max="15662" width="18.140625" style="2" customWidth="1"/>
    <col min="15663" max="15663" width="25.140625" style="2" customWidth="1"/>
    <col min="15664" max="15664" width="15.5703125" style="2" customWidth="1"/>
    <col min="15665" max="15665" width="6.7109375" style="2" customWidth="1"/>
    <col min="15666" max="15666" width="13.7109375" style="2" customWidth="1"/>
    <col min="15667" max="15872" width="2.7109375" style="2"/>
    <col min="15873" max="15873" width="1.140625" style="2" customWidth="1"/>
    <col min="15874" max="15874" width="2.7109375" style="2"/>
    <col min="15875" max="15875" width="4.7109375" style="2" customWidth="1"/>
    <col min="15876" max="15876" width="7.5703125" style="2" customWidth="1"/>
    <col min="15877" max="15878" width="2.7109375" style="2"/>
    <col min="15879" max="15879" width="23.140625" style="2" customWidth="1"/>
    <col min="15880" max="15880" width="2.7109375" style="2"/>
    <col min="15881" max="15881" width="4.85546875" style="2" customWidth="1"/>
    <col min="15882" max="15883" width="2.7109375" style="2"/>
    <col min="15884" max="15884" width="11.85546875" style="2" customWidth="1"/>
    <col min="15885" max="15885" width="2.7109375" style="2"/>
    <col min="15886" max="15886" width="6.7109375" style="2" customWidth="1"/>
    <col min="15887" max="15888" width="2.7109375" style="2"/>
    <col min="15889" max="15889" width="4.42578125" style="2" customWidth="1"/>
    <col min="15890" max="15890" width="5.140625" style="2" customWidth="1"/>
    <col min="15891" max="15891" width="7.85546875" style="2" customWidth="1"/>
    <col min="15892" max="15892" width="5.28515625" style="2" customWidth="1"/>
    <col min="15893" max="15894" width="2.7109375" style="2"/>
    <col min="15895" max="15895" width="13.42578125" style="2" customWidth="1"/>
    <col min="15896" max="15896" width="12.140625" style="2" customWidth="1"/>
    <col min="15897" max="15897" width="4.140625" style="2" customWidth="1"/>
    <col min="15898" max="15898" width="3.85546875" style="2" bestFit="1" customWidth="1"/>
    <col min="15899" max="15899" width="11.140625" style="2" customWidth="1"/>
    <col min="15900" max="15901" width="2.7109375" style="2"/>
    <col min="15902" max="15902" width="5.5703125" style="2" customWidth="1"/>
    <col min="15903" max="15903" width="2.7109375" style="2"/>
    <col min="15904" max="15904" width="4.5703125" style="2" customWidth="1"/>
    <col min="15905" max="15905" width="5.7109375" style="2" customWidth="1"/>
    <col min="15906" max="15906" width="7.7109375" style="2" customWidth="1"/>
    <col min="15907" max="15907" width="5.42578125" style="2" customWidth="1"/>
    <col min="15908" max="15908" width="2.42578125" style="2" customWidth="1"/>
    <col min="15909" max="15909" width="5.42578125" style="2" customWidth="1"/>
    <col min="15910" max="15910" width="4" style="2" customWidth="1"/>
    <col min="15911" max="15911" width="0" style="2" hidden="1" customWidth="1"/>
    <col min="15912" max="15912" width="8" style="2" customWidth="1"/>
    <col min="15913" max="15913" width="14.28515625" style="2" customWidth="1"/>
    <col min="15914" max="15914" width="0" style="2" hidden="1" customWidth="1"/>
    <col min="15915" max="15915" width="5.140625" style="2" customWidth="1"/>
    <col min="15916" max="15916" width="15.5703125" style="2" customWidth="1"/>
    <col min="15917" max="15917" width="32.140625" style="2" customWidth="1"/>
    <col min="15918" max="15918" width="18.140625" style="2" customWidth="1"/>
    <col min="15919" max="15919" width="25.140625" style="2" customWidth="1"/>
    <col min="15920" max="15920" width="15.5703125" style="2" customWidth="1"/>
    <col min="15921" max="15921" width="6.7109375" style="2" customWidth="1"/>
    <col min="15922" max="15922" width="13.7109375" style="2" customWidth="1"/>
    <col min="15923" max="16128" width="2.7109375" style="2"/>
    <col min="16129" max="16129" width="1.140625" style="2" customWidth="1"/>
    <col min="16130" max="16130" width="2.7109375" style="2"/>
    <col min="16131" max="16131" width="4.7109375" style="2" customWidth="1"/>
    <col min="16132" max="16132" width="7.5703125" style="2" customWidth="1"/>
    <col min="16133" max="16134" width="2.7109375" style="2"/>
    <col min="16135" max="16135" width="23.140625" style="2" customWidth="1"/>
    <col min="16136" max="16136" width="2.7109375" style="2"/>
    <col min="16137" max="16137" width="4.85546875" style="2" customWidth="1"/>
    <col min="16138" max="16139" width="2.7109375" style="2"/>
    <col min="16140" max="16140" width="11.85546875" style="2" customWidth="1"/>
    <col min="16141" max="16141" width="2.7109375" style="2"/>
    <col min="16142" max="16142" width="6.7109375" style="2" customWidth="1"/>
    <col min="16143" max="16144" width="2.7109375" style="2"/>
    <col min="16145" max="16145" width="4.42578125" style="2" customWidth="1"/>
    <col min="16146" max="16146" width="5.140625" style="2" customWidth="1"/>
    <col min="16147" max="16147" width="7.85546875" style="2" customWidth="1"/>
    <col min="16148" max="16148" width="5.28515625" style="2" customWidth="1"/>
    <col min="16149" max="16150" width="2.7109375" style="2"/>
    <col min="16151" max="16151" width="13.42578125" style="2" customWidth="1"/>
    <col min="16152" max="16152" width="12.140625" style="2" customWidth="1"/>
    <col min="16153" max="16153" width="4.140625" style="2" customWidth="1"/>
    <col min="16154" max="16154" width="3.85546875" style="2" bestFit="1" customWidth="1"/>
    <col min="16155" max="16155" width="11.140625" style="2" customWidth="1"/>
    <col min="16156" max="16157" width="2.7109375" style="2"/>
    <col min="16158" max="16158" width="5.5703125" style="2" customWidth="1"/>
    <col min="16159" max="16159" width="2.7109375" style="2"/>
    <col min="16160" max="16160" width="4.5703125" style="2" customWidth="1"/>
    <col min="16161" max="16161" width="5.7109375" style="2" customWidth="1"/>
    <col min="16162" max="16162" width="7.7109375" style="2" customWidth="1"/>
    <col min="16163" max="16163" width="5.42578125" style="2" customWidth="1"/>
    <col min="16164" max="16164" width="2.42578125" style="2" customWidth="1"/>
    <col min="16165" max="16165" width="5.42578125" style="2" customWidth="1"/>
    <col min="16166" max="16166" width="4" style="2" customWidth="1"/>
    <col min="16167" max="16167" width="0" style="2" hidden="1" customWidth="1"/>
    <col min="16168" max="16168" width="8" style="2" customWidth="1"/>
    <col min="16169" max="16169" width="14.28515625" style="2" customWidth="1"/>
    <col min="16170" max="16170" width="0" style="2" hidden="1" customWidth="1"/>
    <col min="16171" max="16171" width="5.140625" style="2" customWidth="1"/>
    <col min="16172" max="16172" width="15.5703125" style="2" customWidth="1"/>
    <col min="16173" max="16173" width="32.140625" style="2" customWidth="1"/>
    <col min="16174" max="16174" width="18.140625" style="2" customWidth="1"/>
    <col min="16175" max="16175" width="25.140625" style="2" customWidth="1"/>
    <col min="16176" max="16176" width="15.5703125" style="2" customWidth="1"/>
    <col min="16177" max="16177" width="6.7109375" style="2" customWidth="1"/>
    <col min="16178" max="16178" width="13.7109375" style="2" customWidth="1"/>
    <col min="16179" max="16384" width="2.7109375" style="2"/>
  </cols>
  <sheetData>
    <row r="1" spans="1:233">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row>
    <row r="2" spans="1:233">
      <c r="A2" s="3"/>
      <c r="B2" s="4" t="s">
        <v>0</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row>
    <row r="3" spans="1:233">
      <c r="A3" s="5"/>
      <c r="B3" s="6"/>
      <c r="D3" s="7"/>
      <c r="E3" s="7"/>
      <c r="F3" s="7"/>
      <c r="G3" s="7"/>
      <c r="H3" s="7"/>
      <c r="I3" s="7"/>
      <c r="J3" s="7"/>
      <c r="K3" s="7"/>
      <c r="L3" s="7" t="s">
        <v>1</v>
      </c>
      <c r="M3" s="7"/>
      <c r="N3" s="8" t="s">
        <v>2</v>
      </c>
      <c r="O3" s="8"/>
      <c r="P3" s="8"/>
      <c r="Q3" s="8"/>
      <c r="R3" s="8"/>
      <c r="S3" s="8"/>
      <c r="T3" s="8"/>
      <c r="U3" s="8"/>
      <c r="V3" s="8"/>
      <c r="W3" s="8"/>
      <c r="X3" s="8"/>
      <c r="Y3" s="8"/>
      <c r="Z3" s="8"/>
      <c r="AA3" s="8"/>
      <c r="AB3" s="7"/>
      <c r="AC3" s="7"/>
      <c r="AD3" s="7"/>
      <c r="AE3" s="9"/>
      <c r="AF3" s="9"/>
      <c r="AG3" s="7"/>
      <c r="AH3" s="7"/>
      <c r="AK3" s="10"/>
      <c r="AL3" s="10"/>
      <c r="AM3" s="10"/>
      <c r="AN3" s="10"/>
      <c r="AO3" s="10"/>
      <c r="AP3" s="6"/>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row>
    <row r="4" spans="1:233">
      <c r="A4" s="11"/>
      <c r="B4" s="12" t="s">
        <v>3</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row>
    <row r="5" spans="1:233">
      <c r="A5" s="11"/>
      <c r="W5" s="2" t="s">
        <v>4</v>
      </c>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row>
    <row r="6" spans="1:233" hidden="1">
      <c r="A6" s="11"/>
      <c r="C6" s="1"/>
      <c r="D6" s="1"/>
      <c r="E6" s="1"/>
      <c r="F6" s="1"/>
      <c r="G6" s="1"/>
      <c r="H6" s="1"/>
      <c r="I6" s="1"/>
      <c r="J6" s="1"/>
      <c r="K6" s="1"/>
      <c r="L6" s="1"/>
      <c r="M6" s="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row>
    <row r="7" spans="1:233">
      <c r="A7" s="11"/>
      <c r="C7" s="13" t="s">
        <v>5</v>
      </c>
      <c r="D7" s="14"/>
      <c r="E7" s="14"/>
      <c r="F7" s="14"/>
      <c r="G7" s="14"/>
      <c r="H7" s="14"/>
      <c r="I7" s="14"/>
      <c r="J7" s="14"/>
      <c r="K7" s="14"/>
      <c r="L7" s="15"/>
      <c r="N7" s="16" t="str">
        <f>'[1]VAL MENSUAL'!$E$4</f>
        <v>"CREACION DE RESERVORIO EN EL SECTOR MUSUQCUCHU DE LA LOCALIDAD DE PULCAY DEL DISTRITO DE HUACCANA, PROVINCIA DE CHINCHEROS - DEPARTAMENTO DE APURIMAC".</v>
      </c>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8"/>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row>
    <row r="8" spans="1:233" ht="16.5" customHeight="1">
      <c r="A8" s="11"/>
      <c r="C8" s="19"/>
      <c r="D8" s="20"/>
      <c r="E8" s="20"/>
      <c r="F8" s="20"/>
      <c r="G8" s="20"/>
      <c r="H8" s="20"/>
      <c r="I8" s="20"/>
      <c r="J8" s="20"/>
      <c r="K8" s="20"/>
      <c r="L8" s="21"/>
      <c r="N8" s="22"/>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4"/>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row>
    <row r="9" spans="1:233" ht="21" customHeight="1">
      <c r="A9" s="11"/>
      <c r="C9" s="25" t="s">
        <v>6</v>
      </c>
      <c r="D9" s="26"/>
      <c r="E9" s="26"/>
      <c r="F9" s="26"/>
      <c r="G9" s="26"/>
      <c r="H9" s="26"/>
      <c r="I9" s="26"/>
      <c r="J9" s="26"/>
      <c r="K9" s="26"/>
      <c r="L9" s="27"/>
      <c r="N9" s="25" t="str">
        <f>+'[1]FICHA TECNICA'!D4</f>
        <v>MUNICIPALIDAD PROVINCIAL DE CHINCHEROS</v>
      </c>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7"/>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row>
    <row r="10" spans="1:233" ht="21" customHeight="1">
      <c r="A10" s="11"/>
      <c r="C10" s="25" t="s">
        <v>7</v>
      </c>
      <c r="D10" s="26"/>
      <c r="E10" s="26"/>
      <c r="F10" s="26"/>
      <c r="G10" s="26"/>
      <c r="H10" s="26"/>
      <c r="I10" s="26"/>
      <c r="J10" s="26"/>
      <c r="K10" s="26"/>
      <c r="L10" s="27"/>
      <c r="N10" s="25" t="s">
        <v>8</v>
      </c>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7"/>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row>
    <row r="11" spans="1:233" ht="21" customHeight="1">
      <c r="A11" s="11"/>
      <c r="C11" s="25" t="s">
        <v>9</v>
      </c>
      <c r="D11" s="26"/>
      <c r="E11" s="26"/>
      <c r="F11" s="26"/>
      <c r="G11" s="26"/>
      <c r="H11" s="26"/>
      <c r="I11" s="26"/>
      <c r="J11" s="26"/>
      <c r="K11" s="26"/>
      <c r="L11" s="27"/>
      <c r="N11" s="25" t="s">
        <v>10</v>
      </c>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7"/>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row>
    <row r="12" spans="1:233">
      <c r="A12" s="11"/>
      <c r="AB12" s="1"/>
      <c r="AC12" s="1"/>
      <c r="AD12" s="1"/>
      <c r="AE12" s="1"/>
      <c r="AF12" s="1"/>
      <c r="AH12" s="28"/>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row>
    <row r="13" spans="1:233">
      <c r="A13" s="11"/>
      <c r="C13" s="25" t="s">
        <v>11</v>
      </c>
      <c r="D13" s="26"/>
      <c r="E13" s="26"/>
      <c r="F13" s="26"/>
      <c r="G13" s="26"/>
      <c r="H13" s="26"/>
      <c r="I13" s="26"/>
      <c r="J13" s="26"/>
      <c r="K13" s="26"/>
      <c r="L13" s="27"/>
      <c r="N13" s="29" t="s">
        <v>12</v>
      </c>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row>
    <row r="14" spans="1:233">
      <c r="A14" s="11"/>
      <c r="C14" s="1"/>
      <c r="D14" s="1"/>
      <c r="E14" s="1"/>
      <c r="F14" s="1"/>
      <c r="G14" s="1"/>
      <c r="H14" s="1"/>
      <c r="I14" s="1"/>
      <c r="J14" s="1"/>
      <c r="K14" s="1"/>
      <c r="L14" s="1"/>
      <c r="M14" s="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row>
    <row r="15" spans="1:233">
      <c r="B15" s="32" t="s">
        <v>13</v>
      </c>
    </row>
    <row r="16" spans="1:233">
      <c r="C16" s="32" t="s">
        <v>14</v>
      </c>
    </row>
    <row r="17" spans="3:41">
      <c r="D17" s="32" t="s">
        <v>15</v>
      </c>
      <c r="E17" s="32"/>
      <c r="F17" s="32"/>
      <c r="G17" s="32"/>
      <c r="H17" s="32"/>
      <c r="I17" s="32"/>
      <c r="J17" s="32"/>
      <c r="K17" s="32"/>
    </row>
    <row r="18" spans="3:41">
      <c r="C18" s="32"/>
      <c r="D18" s="32"/>
      <c r="E18" s="32"/>
      <c r="F18" s="32"/>
      <c r="G18" s="32"/>
      <c r="H18" s="32"/>
      <c r="I18" s="32"/>
      <c r="J18" s="32"/>
      <c r="K18" s="32"/>
      <c r="L18" s="33" t="s">
        <v>16</v>
      </c>
      <c r="M18" s="34" t="s">
        <v>17</v>
      </c>
      <c r="N18" s="35"/>
      <c r="O18" s="35"/>
      <c r="P18" s="35"/>
      <c r="Q18" s="35"/>
      <c r="R18" s="35"/>
      <c r="S18" s="35"/>
      <c r="T18" s="35"/>
      <c r="U18" s="35"/>
      <c r="V18" s="35"/>
      <c r="W18" s="35"/>
      <c r="X18" s="36"/>
      <c r="AC18" s="33" t="s">
        <v>18</v>
      </c>
      <c r="AD18" s="37" t="s">
        <v>19</v>
      </c>
      <c r="AE18" s="38"/>
      <c r="AF18" s="38"/>
      <c r="AG18" s="38"/>
      <c r="AH18" s="38"/>
      <c r="AI18" s="38"/>
      <c r="AJ18" s="38"/>
      <c r="AK18" s="38"/>
      <c r="AL18" s="38"/>
      <c r="AM18" s="38"/>
      <c r="AN18" s="38"/>
      <c r="AO18" s="39"/>
    </row>
    <row r="19" spans="3:41">
      <c r="C19" s="32"/>
      <c r="D19" s="32"/>
      <c r="E19" s="32"/>
      <c r="F19" s="32"/>
      <c r="G19" s="32"/>
      <c r="H19" s="32"/>
      <c r="I19" s="32"/>
      <c r="J19" s="32"/>
      <c r="K19" s="32"/>
      <c r="L19" s="33"/>
      <c r="M19" s="32"/>
      <c r="N19" s="32"/>
      <c r="O19" s="32"/>
      <c r="P19" s="32"/>
      <c r="Q19" s="32"/>
      <c r="R19" s="32"/>
      <c r="S19" s="32"/>
      <c r="T19" s="32"/>
      <c r="U19" s="32"/>
      <c r="V19" s="32"/>
      <c r="W19" s="32"/>
      <c r="X19" s="32"/>
    </row>
    <row r="20" spans="3:41">
      <c r="C20" s="32"/>
      <c r="D20" s="32"/>
      <c r="E20" s="32"/>
      <c r="F20" s="32"/>
      <c r="G20" s="32"/>
      <c r="H20" s="32"/>
      <c r="I20" s="32"/>
      <c r="J20" s="32"/>
      <c r="K20" s="32"/>
      <c r="L20" s="33" t="s">
        <v>20</v>
      </c>
      <c r="M20" s="34" t="s">
        <v>19</v>
      </c>
      <c r="N20" s="35"/>
      <c r="O20" s="35"/>
      <c r="P20" s="35"/>
      <c r="Q20" s="35"/>
      <c r="R20" s="35"/>
      <c r="S20" s="35"/>
      <c r="T20" s="35"/>
      <c r="U20" s="35"/>
      <c r="V20" s="35"/>
      <c r="W20" s="35"/>
      <c r="X20" s="36"/>
      <c r="Z20" s="40"/>
      <c r="AA20" s="40"/>
      <c r="AB20" s="40"/>
      <c r="AC20" s="40"/>
      <c r="AD20" s="40"/>
      <c r="AE20" s="40"/>
      <c r="AF20" s="40"/>
      <c r="AG20" s="40"/>
      <c r="AH20" s="40"/>
      <c r="AI20" s="40"/>
      <c r="AJ20" s="40"/>
      <c r="AK20" s="40"/>
      <c r="AL20" s="40"/>
      <c r="AM20" s="40"/>
      <c r="AN20" s="40"/>
      <c r="AO20" s="40"/>
    </row>
    <row r="21" spans="3:41">
      <c r="C21" s="32"/>
      <c r="D21" s="32"/>
      <c r="E21" s="32"/>
      <c r="F21" s="32"/>
      <c r="G21" s="32"/>
      <c r="H21" s="32"/>
      <c r="I21" s="32"/>
      <c r="J21" s="32"/>
      <c r="K21" s="32"/>
      <c r="L21" s="33"/>
      <c r="M21" s="33"/>
      <c r="N21" s="33"/>
      <c r="O21" s="33"/>
      <c r="P21" s="33"/>
      <c r="Q21" s="33"/>
    </row>
    <row r="22" spans="3:41" ht="25.5" customHeight="1">
      <c r="C22" s="32"/>
      <c r="D22" s="32"/>
      <c r="E22" s="32"/>
      <c r="F22" s="32"/>
      <c r="G22" s="32"/>
      <c r="H22" s="32"/>
      <c r="I22" s="32"/>
      <c r="J22" s="32"/>
      <c r="K22" s="32"/>
      <c r="L22" s="33" t="s">
        <v>21</v>
      </c>
      <c r="M22" s="25" t="s">
        <v>22</v>
      </c>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7"/>
    </row>
    <row r="23" spans="3:41">
      <c r="C23" s="32"/>
      <c r="D23" s="32"/>
      <c r="E23" s="32"/>
      <c r="F23" s="32"/>
      <c r="G23" s="32"/>
      <c r="H23" s="32"/>
      <c r="I23" s="32"/>
      <c r="J23" s="32"/>
      <c r="K23" s="32"/>
    </row>
    <row r="24" spans="3:41">
      <c r="C24" s="32"/>
      <c r="D24" s="32" t="s">
        <v>23</v>
      </c>
      <c r="E24" s="32"/>
      <c r="F24" s="32"/>
      <c r="G24" s="32"/>
      <c r="H24" s="32"/>
      <c r="I24" s="32"/>
      <c r="J24" s="32"/>
      <c r="K24" s="32"/>
    </row>
    <row r="25" spans="3:41" ht="14.25" customHeight="1">
      <c r="C25" s="32"/>
      <c r="D25" s="32"/>
      <c r="E25" s="32"/>
      <c r="F25" s="32"/>
      <c r="G25" s="32" t="s">
        <v>24</v>
      </c>
      <c r="H25" s="32"/>
      <c r="I25" s="32"/>
      <c r="J25" s="32"/>
      <c r="K25" s="32"/>
      <c r="M25" s="40" t="s">
        <v>25</v>
      </c>
      <c r="N25" s="41" t="s">
        <v>26</v>
      </c>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row>
    <row r="26" spans="3:41">
      <c r="C26" s="32"/>
      <c r="D26" s="32"/>
      <c r="E26" s="32"/>
      <c r="F26" s="32"/>
      <c r="G26" s="32" t="s">
        <v>27</v>
      </c>
      <c r="H26" s="32"/>
      <c r="I26" s="32"/>
      <c r="J26" s="32"/>
      <c r="K26" s="32"/>
      <c r="M26" s="40" t="s">
        <v>25</v>
      </c>
      <c r="N26" s="41" t="s">
        <v>26</v>
      </c>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row>
    <row r="27" spans="3:41">
      <c r="C27" s="32"/>
      <c r="D27" s="32"/>
      <c r="E27" s="32"/>
      <c r="F27" s="32"/>
      <c r="G27" s="42" t="s">
        <v>28</v>
      </c>
      <c r="H27" s="42"/>
      <c r="J27" s="32"/>
      <c r="K27" s="32"/>
      <c r="M27" s="40" t="s">
        <v>25</v>
      </c>
      <c r="N27" s="41" t="s">
        <v>29</v>
      </c>
      <c r="O27" s="41"/>
      <c r="P27" s="41"/>
      <c r="Q27" s="41"/>
      <c r="R27" s="41"/>
      <c r="S27" s="41"/>
      <c r="T27" s="41"/>
      <c r="U27" s="41"/>
      <c r="V27" s="41"/>
      <c r="W27" s="41"/>
      <c r="X27" s="41"/>
      <c r="Y27" s="41"/>
      <c r="Z27" s="41"/>
      <c r="AA27" s="41"/>
      <c r="AC27" s="43"/>
      <c r="AH27" s="28"/>
    </row>
    <row r="28" spans="3:41">
      <c r="C28" s="32"/>
      <c r="D28" s="32"/>
      <c r="E28" s="32"/>
      <c r="F28" s="32"/>
      <c r="G28" s="42" t="s">
        <v>30</v>
      </c>
      <c r="H28" s="42"/>
      <c r="J28" s="32"/>
      <c r="K28" s="32"/>
      <c r="M28" s="40" t="s">
        <v>31</v>
      </c>
      <c r="N28" s="11" t="s">
        <v>32</v>
      </c>
      <c r="AH28" s="28"/>
      <c r="AL28" s="43"/>
    </row>
    <row r="29" spans="3:41">
      <c r="C29" s="32"/>
      <c r="D29" s="32"/>
      <c r="E29" s="32"/>
      <c r="F29" s="32"/>
      <c r="G29" s="42" t="s">
        <v>33</v>
      </c>
      <c r="H29" s="42"/>
      <c r="J29" s="32"/>
      <c r="K29" s="32"/>
      <c r="M29" s="40" t="s">
        <v>31</v>
      </c>
      <c r="N29" s="44" t="s">
        <v>34</v>
      </c>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row>
    <row r="30" spans="3:41">
      <c r="C30" s="32"/>
      <c r="D30" s="32"/>
      <c r="E30" s="32"/>
      <c r="F30" s="32"/>
      <c r="G30" s="42" t="s">
        <v>35</v>
      </c>
      <c r="H30" s="42"/>
      <c r="J30" s="32"/>
      <c r="K30" s="32"/>
      <c r="M30" s="40" t="s">
        <v>31</v>
      </c>
      <c r="N30" s="45" t="s">
        <v>36</v>
      </c>
    </row>
    <row r="31" spans="3:41">
      <c r="C31" s="32"/>
      <c r="D31" s="32"/>
      <c r="E31" s="32"/>
      <c r="F31" s="32"/>
      <c r="G31" s="42" t="s">
        <v>37</v>
      </c>
      <c r="H31" s="32"/>
      <c r="I31" s="32"/>
      <c r="J31" s="32"/>
      <c r="K31" s="32"/>
      <c r="M31" s="40" t="s">
        <v>31</v>
      </c>
      <c r="N31" s="11" t="s">
        <v>38</v>
      </c>
    </row>
    <row r="32" spans="3:41">
      <c r="C32" s="32"/>
      <c r="D32" s="32"/>
      <c r="E32" s="32"/>
      <c r="F32" s="32"/>
      <c r="G32" s="42"/>
      <c r="H32" s="32"/>
      <c r="I32" s="32"/>
      <c r="J32" s="32"/>
      <c r="K32" s="32"/>
      <c r="M32" s="40"/>
      <c r="N32" s="44"/>
      <c r="O32" s="44"/>
      <c r="P32" s="44"/>
      <c r="Q32" s="44"/>
      <c r="R32" s="44"/>
      <c r="S32" s="44"/>
      <c r="T32" s="44"/>
      <c r="U32" s="44"/>
      <c r="V32" s="44"/>
      <c r="W32" s="44"/>
      <c r="X32" s="44"/>
    </row>
    <row r="33" spans="2:42">
      <c r="C33" s="32"/>
      <c r="D33" s="32" t="s">
        <v>39</v>
      </c>
      <c r="E33" s="32"/>
      <c r="F33" s="32"/>
      <c r="G33" s="32"/>
      <c r="H33" s="32"/>
      <c r="I33" s="32"/>
      <c r="J33" s="32"/>
      <c r="K33" s="32"/>
    </row>
    <row r="34" spans="2:42">
      <c r="C34" s="32"/>
      <c r="D34" s="32"/>
      <c r="E34" s="32"/>
      <c r="F34" s="32"/>
      <c r="G34" s="32" t="s">
        <v>40</v>
      </c>
      <c r="H34" s="32"/>
      <c r="I34" s="32"/>
      <c r="J34" s="32"/>
      <c r="K34" s="32"/>
      <c r="T34" s="40" t="s">
        <v>31</v>
      </c>
      <c r="U34" s="2" t="s">
        <v>41</v>
      </c>
      <c r="W34" s="46">
        <v>176084.5778</v>
      </c>
      <c r="X34" s="47"/>
      <c r="Y34" s="47"/>
      <c r="Z34" s="47"/>
      <c r="AA34" s="47"/>
      <c r="AB34" s="47"/>
      <c r="AC34" s="47"/>
      <c r="AD34" s="47"/>
      <c r="AE34" s="48"/>
    </row>
    <row r="35" spans="2:42">
      <c r="C35" s="32"/>
      <c r="D35" s="32"/>
      <c r="E35" s="32"/>
      <c r="F35" s="32"/>
      <c r="G35" s="32" t="s">
        <v>42</v>
      </c>
      <c r="H35" s="32"/>
      <c r="I35" s="32"/>
      <c r="J35" s="32"/>
      <c r="K35" s="32"/>
      <c r="T35" s="40" t="s">
        <v>31</v>
      </c>
      <c r="U35" s="2" t="s">
        <v>41</v>
      </c>
      <c r="W35" s="46">
        <v>198186</v>
      </c>
      <c r="X35" s="47"/>
      <c r="Y35" s="47"/>
      <c r="Z35" s="47"/>
      <c r="AA35" s="47"/>
      <c r="AB35" s="47"/>
      <c r="AC35" s="47"/>
      <c r="AD35" s="47"/>
      <c r="AE35" s="48"/>
    </row>
    <row r="36" spans="2:42">
      <c r="C36" s="32"/>
      <c r="D36" s="32"/>
      <c r="E36" s="32"/>
      <c r="F36" s="32"/>
      <c r="G36" s="32"/>
      <c r="H36" s="32"/>
      <c r="I36" s="32"/>
      <c r="J36" s="32"/>
      <c r="K36" s="32"/>
      <c r="T36" s="40"/>
      <c r="W36" s="49"/>
      <c r="X36" s="49"/>
      <c r="Y36" s="49"/>
      <c r="Z36" s="49"/>
      <c r="AA36" s="49"/>
      <c r="AB36" s="49"/>
      <c r="AC36" s="49"/>
      <c r="AD36" s="49"/>
      <c r="AE36" s="49"/>
    </row>
    <row r="37" spans="2:42">
      <c r="C37" s="32"/>
      <c r="D37" s="32"/>
      <c r="E37" s="32"/>
      <c r="F37" s="32"/>
      <c r="G37" s="32" t="s">
        <v>43</v>
      </c>
      <c r="H37" s="32"/>
      <c r="I37" s="32"/>
      <c r="J37" s="32"/>
      <c r="K37" s="32"/>
      <c r="T37" s="40"/>
      <c r="W37" s="49"/>
      <c r="X37" s="49"/>
      <c r="Y37" s="49"/>
      <c r="Z37" s="49"/>
      <c r="AA37" s="49"/>
      <c r="AB37" s="49"/>
      <c r="AC37" s="49"/>
      <c r="AD37" s="49"/>
      <c r="AE37" s="49"/>
    </row>
    <row r="38" spans="2:42">
      <c r="C38" s="32"/>
      <c r="D38" s="32"/>
      <c r="E38" s="32"/>
      <c r="F38" s="32"/>
      <c r="G38" s="50" t="s">
        <v>44</v>
      </c>
      <c r="H38" s="51" t="s">
        <v>45</v>
      </c>
      <c r="I38" s="52"/>
      <c r="J38" s="52"/>
      <c r="K38" s="52"/>
      <c r="L38" s="50"/>
      <c r="M38" s="50"/>
      <c r="N38" s="50"/>
      <c r="O38" s="50"/>
      <c r="P38" s="50"/>
      <c r="Q38" s="50"/>
      <c r="R38" s="50"/>
      <c r="S38" s="50"/>
      <c r="T38" s="53" t="s">
        <v>31</v>
      </c>
      <c r="U38" s="50" t="s">
        <v>41</v>
      </c>
      <c r="V38" s="50"/>
      <c r="W38" s="54">
        <f>W35</f>
        <v>198186</v>
      </c>
      <c r="X38" s="55"/>
      <c r="Y38" s="55"/>
      <c r="Z38" s="55"/>
      <c r="AA38" s="55"/>
      <c r="AB38" s="55"/>
      <c r="AC38" s="55"/>
      <c r="AD38" s="55"/>
      <c r="AE38" s="56"/>
      <c r="AF38" s="50"/>
    </row>
    <row r="39" spans="2:42">
      <c r="C39" s="32"/>
      <c r="D39" s="32"/>
      <c r="E39" s="32"/>
      <c r="F39" s="32"/>
      <c r="G39" s="52"/>
      <c r="H39" s="52"/>
      <c r="I39" s="52"/>
      <c r="J39" s="52"/>
      <c r="K39" s="52"/>
      <c r="L39" s="50"/>
      <c r="M39" s="50"/>
      <c r="N39" s="50" t="s">
        <v>46</v>
      </c>
      <c r="O39" s="50"/>
      <c r="P39" s="50"/>
      <c r="Q39" s="50"/>
      <c r="R39" s="50"/>
      <c r="S39" s="50"/>
      <c r="T39" s="50"/>
      <c r="U39" s="50"/>
      <c r="V39" s="50"/>
      <c r="W39" s="54">
        <f>SUM(W38:AE38)</f>
        <v>198186</v>
      </c>
      <c r="X39" s="55"/>
      <c r="Y39" s="55"/>
      <c r="Z39" s="55"/>
      <c r="AA39" s="55"/>
      <c r="AB39" s="55"/>
      <c r="AC39" s="55"/>
      <c r="AD39" s="55"/>
      <c r="AE39" s="56"/>
      <c r="AF39" s="50"/>
    </row>
    <row r="40" spans="2:42">
      <c r="B40" s="32" t="s">
        <v>47</v>
      </c>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row>
    <row r="41" spans="2:42">
      <c r="B41" s="32"/>
      <c r="C41" s="32" t="s">
        <v>48</v>
      </c>
      <c r="D41" s="32"/>
      <c r="E41" s="32"/>
      <c r="F41" s="32"/>
      <c r="G41" s="32"/>
      <c r="H41" s="32"/>
      <c r="I41" s="32"/>
      <c r="J41" s="32"/>
      <c r="K41" s="32"/>
      <c r="L41" s="32"/>
    </row>
    <row r="42" spans="2:42" ht="16.5" thickBot="1">
      <c r="B42" s="32"/>
      <c r="C42" s="32" t="s">
        <v>48</v>
      </c>
      <c r="D42" s="32"/>
      <c r="E42" s="32"/>
      <c r="F42" s="32"/>
      <c r="G42" s="32"/>
      <c r="H42" s="32"/>
      <c r="I42" s="32"/>
      <c r="J42" s="32"/>
      <c r="K42" s="32"/>
      <c r="L42" s="32"/>
    </row>
    <row r="43" spans="2:42" ht="33.75" customHeight="1" thickBot="1">
      <c r="B43" s="32"/>
      <c r="D43" s="32"/>
      <c r="E43" s="32"/>
      <c r="F43" s="57" t="s">
        <v>49</v>
      </c>
      <c r="G43" s="58"/>
      <c r="H43" s="58"/>
      <c r="I43" s="58"/>
      <c r="J43" s="58"/>
      <c r="K43" s="58"/>
      <c r="L43" s="58"/>
      <c r="M43" s="59"/>
      <c r="N43" s="60" t="s">
        <v>50</v>
      </c>
      <c r="O43" s="58"/>
      <c r="P43" s="58"/>
      <c r="Q43" s="58"/>
      <c r="R43" s="58"/>
      <c r="S43" s="58"/>
      <c r="T43" s="58"/>
      <c r="U43" s="59"/>
      <c r="V43" s="60" t="s">
        <v>51</v>
      </c>
      <c r="W43" s="58"/>
      <c r="X43" s="58"/>
      <c r="Y43" s="58"/>
      <c r="Z43" s="58"/>
      <c r="AA43" s="58"/>
      <c r="AB43" s="58"/>
      <c r="AC43" s="58"/>
      <c r="AD43" s="57" t="s">
        <v>52</v>
      </c>
      <c r="AE43" s="58"/>
      <c r="AF43" s="58"/>
      <c r="AG43" s="58"/>
      <c r="AH43" s="58"/>
      <c r="AI43" s="58"/>
      <c r="AJ43" s="58"/>
      <c r="AK43" s="61"/>
      <c r="AP43" s="62">
        <v>43577</v>
      </c>
    </row>
    <row r="44" spans="2:42" ht="16.5" thickBot="1">
      <c r="B44" s="32"/>
      <c r="D44" s="32"/>
      <c r="E44" s="32"/>
      <c r="F44" s="63" t="s">
        <v>53</v>
      </c>
      <c r="G44" s="64"/>
      <c r="H44" s="64"/>
      <c r="I44" s="64"/>
      <c r="J44" s="64"/>
      <c r="K44" s="64"/>
      <c r="L44" s="64"/>
      <c r="M44" s="65"/>
      <c r="N44" s="63" t="s">
        <v>54</v>
      </c>
      <c r="O44" s="64"/>
      <c r="P44" s="64"/>
      <c r="Q44" s="64"/>
      <c r="R44" s="64"/>
      <c r="S44" s="64"/>
      <c r="T44" s="64"/>
      <c r="U44" s="65"/>
      <c r="V44" s="63" t="s">
        <v>55</v>
      </c>
      <c r="W44" s="64"/>
      <c r="X44" s="64"/>
      <c r="Y44" s="64"/>
      <c r="Z44" s="64"/>
      <c r="AA44" s="64"/>
      <c r="AB44" s="64"/>
      <c r="AC44" s="64"/>
      <c r="AD44" s="63" t="s">
        <v>56</v>
      </c>
      <c r="AE44" s="64"/>
      <c r="AF44" s="64"/>
      <c r="AG44" s="64"/>
      <c r="AH44" s="64"/>
      <c r="AI44" s="64"/>
      <c r="AJ44" s="64"/>
      <c r="AK44" s="66"/>
    </row>
    <row r="45" spans="2:42">
      <c r="B45" s="32"/>
      <c r="D45" s="32"/>
      <c r="E45" s="32"/>
      <c r="F45" s="67"/>
      <c r="G45" s="67"/>
      <c r="H45" s="67"/>
      <c r="I45" s="67"/>
      <c r="J45" s="67"/>
      <c r="K45" s="67"/>
      <c r="L45" s="67"/>
      <c r="M45" s="67"/>
      <c r="N45" s="68"/>
      <c r="O45" s="68"/>
      <c r="P45" s="68"/>
      <c r="Q45" s="68"/>
      <c r="R45" s="68"/>
      <c r="S45" s="68"/>
      <c r="T45" s="68"/>
      <c r="U45" s="68"/>
      <c r="V45" s="68"/>
      <c r="W45" s="68"/>
      <c r="X45" s="68"/>
      <c r="Y45" s="68"/>
      <c r="Z45" s="68"/>
      <c r="AA45" s="68"/>
      <c r="AB45" s="68"/>
      <c r="AC45" s="68"/>
      <c r="AD45" s="68"/>
      <c r="AE45" s="68"/>
      <c r="AF45" s="68"/>
      <c r="AG45" s="68"/>
      <c r="AH45" s="68"/>
      <c r="AI45" s="68"/>
      <c r="AJ45" s="68"/>
      <c r="AK45" s="68"/>
    </row>
    <row r="46" spans="2:42" hidden="1">
      <c r="B46" s="32"/>
      <c r="D46" s="32"/>
      <c r="E46" s="32"/>
      <c r="F46" s="67"/>
      <c r="G46" s="67"/>
      <c r="H46" s="67"/>
      <c r="I46" s="67"/>
      <c r="J46" s="67"/>
      <c r="K46" s="67"/>
      <c r="L46" s="67"/>
      <c r="M46" s="67"/>
      <c r="N46" s="68"/>
      <c r="O46" s="68"/>
      <c r="P46" s="68"/>
      <c r="Q46" s="68"/>
      <c r="R46" s="68"/>
      <c r="S46" s="68"/>
      <c r="T46" s="68"/>
      <c r="U46" s="68"/>
      <c r="V46" s="68"/>
      <c r="W46" s="68"/>
      <c r="X46" s="68"/>
      <c r="Y46" s="68"/>
      <c r="Z46" s="68"/>
      <c r="AA46" s="68"/>
      <c r="AB46" s="68"/>
      <c r="AC46" s="68"/>
      <c r="AD46" s="68"/>
      <c r="AE46" s="68"/>
      <c r="AF46" s="68"/>
      <c r="AG46" s="68"/>
      <c r="AH46" s="68"/>
      <c r="AI46" s="68"/>
      <c r="AJ46" s="68"/>
      <c r="AK46" s="68"/>
    </row>
    <row r="47" spans="2:42" ht="18" hidden="1" customHeight="1">
      <c r="B47" s="32"/>
      <c r="D47" s="32"/>
      <c r="E47" s="32"/>
      <c r="F47" s="67"/>
      <c r="G47" s="67"/>
      <c r="H47" s="67"/>
      <c r="I47" s="67"/>
      <c r="J47" s="67"/>
      <c r="K47" s="67"/>
      <c r="L47" s="67"/>
      <c r="M47" s="67"/>
      <c r="N47" s="68"/>
      <c r="O47" s="68"/>
      <c r="P47" s="68"/>
      <c r="Q47" s="68"/>
      <c r="R47" s="68"/>
      <c r="S47" s="68"/>
      <c r="T47" s="68"/>
      <c r="U47" s="68"/>
      <c r="V47" s="69"/>
      <c r="W47" s="69"/>
      <c r="X47" s="69"/>
      <c r="Y47" s="69"/>
      <c r="Z47" s="69"/>
      <c r="AA47" s="69"/>
      <c r="AB47" s="69"/>
      <c r="AC47" s="69"/>
      <c r="AD47" s="69"/>
      <c r="AE47" s="69"/>
      <c r="AF47" s="69"/>
      <c r="AG47" s="69"/>
      <c r="AH47" s="69"/>
      <c r="AI47" s="69"/>
      <c r="AJ47" s="69"/>
      <c r="AK47" s="69"/>
    </row>
    <row r="48" spans="2:42">
      <c r="B48" s="32"/>
      <c r="D48" s="32"/>
      <c r="E48" s="32"/>
      <c r="H48" s="70" t="s">
        <v>57</v>
      </c>
      <c r="I48" s="71"/>
      <c r="J48" s="71"/>
      <c r="K48" s="71"/>
      <c r="L48" s="71"/>
      <c r="M48" s="71"/>
      <c r="N48" s="71"/>
      <c r="O48" s="71"/>
      <c r="P48" s="71"/>
      <c r="Q48" s="71"/>
      <c r="R48" s="71"/>
      <c r="S48" s="71"/>
      <c r="T48" s="71"/>
      <c r="U48" s="71"/>
      <c r="V48" s="72"/>
      <c r="W48" s="37" t="s">
        <v>58</v>
      </c>
      <c r="X48" s="38"/>
      <c r="Y48" s="39"/>
    </row>
    <row r="49" spans="2:50">
      <c r="B49" s="32"/>
      <c r="D49" s="32"/>
      <c r="E49" s="32"/>
      <c r="F49" s="32"/>
      <c r="G49" s="32"/>
      <c r="H49" s="32"/>
      <c r="I49" s="32"/>
      <c r="J49" s="32"/>
      <c r="K49" s="32"/>
      <c r="L49" s="32"/>
      <c r="M49" s="32"/>
      <c r="N49" s="32"/>
      <c r="O49" s="32"/>
      <c r="P49" s="32"/>
      <c r="Q49" s="32"/>
      <c r="R49" s="32"/>
      <c r="S49" s="32"/>
      <c r="T49" s="32"/>
      <c r="U49" s="32"/>
      <c r="V49" s="32"/>
    </row>
    <row r="50" spans="2:50" hidden="1">
      <c r="B50" s="32"/>
      <c r="D50" s="32"/>
      <c r="E50" s="32"/>
      <c r="H50" s="73"/>
      <c r="I50" s="73"/>
      <c r="J50" s="73"/>
      <c r="K50" s="73"/>
      <c r="L50" s="73"/>
      <c r="M50" s="73"/>
      <c r="N50" s="73"/>
      <c r="O50" s="73"/>
      <c r="P50" s="73"/>
      <c r="Q50" s="73"/>
      <c r="R50" s="73"/>
      <c r="S50" s="73"/>
      <c r="T50" s="73"/>
      <c r="U50" s="73"/>
      <c r="V50" s="73"/>
    </row>
    <row r="51" spans="2:50" hidden="1">
      <c r="B51" s="32"/>
      <c r="D51" s="32"/>
      <c r="E51" s="32"/>
      <c r="H51" s="73"/>
      <c r="I51" s="73"/>
      <c r="J51" s="73"/>
      <c r="K51" s="73"/>
      <c r="L51" s="73"/>
      <c r="M51" s="73"/>
      <c r="N51" s="73"/>
      <c r="O51" s="73"/>
      <c r="P51" s="73"/>
      <c r="Q51" s="73"/>
      <c r="R51" s="73"/>
      <c r="S51" s="73"/>
      <c r="T51" s="73"/>
      <c r="U51" s="73"/>
      <c r="V51" s="73"/>
    </row>
    <row r="52" spans="2:50" ht="16.5" thickBot="1">
      <c r="B52" s="32"/>
      <c r="C52" s="32" t="s">
        <v>59</v>
      </c>
      <c r="D52" s="32"/>
      <c r="E52" s="32"/>
      <c r="F52" s="32"/>
      <c r="G52" s="32"/>
      <c r="H52" s="32"/>
      <c r="I52" s="32"/>
      <c r="J52" s="32"/>
      <c r="K52" s="32"/>
      <c r="L52" s="32"/>
    </row>
    <row r="53" spans="2:50" ht="16.5" thickBot="1">
      <c r="B53" s="32"/>
      <c r="C53" s="74"/>
      <c r="D53" s="75" t="s">
        <v>60</v>
      </c>
      <c r="E53" s="75"/>
      <c r="F53" s="76"/>
      <c r="G53" s="77" t="s">
        <v>61</v>
      </c>
      <c r="H53" s="78"/>
      <c r="I53" s="78"/>
      <c r="J53" s="78"/>
      <c r="K53" s="78"/>
      <c r="L53" s="78"/>
      <c r="M53" s="78"/>
      <c r="N53" s="78"/>
      <c r="O53" s="78"/>
      <c r="P53" s="78"/>
      <c r="Q53" s="78"/>
      <c r="R53" s="78"/>
      <c r="S53" s="78"/>
      <c r="T53" s="79"/>
      <c r="U53" s="78"/>
      <c r="V53" s="78"/>
      <c r="W53" s="76"/>
      <c r="X53" s="80" t="s">
        <v>62</v>
      </c>
      <c r="Y53" s="76"/>
      <c r="Z53" s="77"/>
      <c r="AA53" s="79" t="s">
        <v>63</v>
      </c>
      <c r="AB53" s="81"/>
      <c r="AR53" s="82"/>
      <c r="AS53" s="83"/>
      <c r="AT53" s="84"/>
      <c r="AU53" s="84"/>
      <c r="AV53" s="84"/>
      <c r="AW53" s="85"/>
    </row>
    <row r="54" spans="2:50" ht="15.75" customHeight="1">
      <c r="B54" s="32"/>
      <c r="C54" s="86" t="s">
        <v>64</v>
      </c>
      <c r="D54" s="87"/>
      <c r="E54" s="87"/>
      <c r="F54" s="88"/>
      <c r="G54" s="89" t="s">
        <v>65</v>
      </c>
      <c r="H54" s="89"/>
      <c r="I54" s="89"/>
      <c r="J54" s="89"/>
      <c r="K54" s="89"/>
      <c r="L54" s="89"/>
      <c r="M54" s="89"/>
      <c r="N54" s="89"/>
      <c r="O54" s="89"/>
      <c r="P54" s="89"/>
      <c r="Q54" s="89"/>
      <c r="R54" s="89"/>
      <c r="S54" s="89"/>
      <c r="T54" s="89"/>
      <c r="U54" s="89"/>
      <c r="V54" s="89"/>
      <c r="W54" s="90"/>
      <c r="X54" s="91"/>
      <c r="Y54" s="92"/>
      <c r="Z54" s="93"/>
      <c r="AA54" s="94"/>
      <c r="AB54" s="95"/>
      <c r="AR54" s="82" t="s">
        <v>64</v>
      </c>
      <c r="AS54" s="96" t="s">
        <v>65</v>
      </c>
      <c r="AT54" s="87"/>
      <c r="AU54" s="87"/>
      <c r="AV54" s="87"/>
      <c r="AW54" s="97"/>
      <c r="AX54" s="82" t="s">
        <v>66</v>
      </c>
    </row>
    <row r="55" spans="2:50" ht="15.75" customHeight="1">
      <c r="B55" s="32"/>
      <c r="C55" s="98" t="s">
        <v>67</v>
      </c>
      <c r="D55" s="99"/>
      <c r="E55" s="99"/>
      <c r="F55" s="100"/>
      <c r="G55" s="101" t="s">
        <v>68</v>
      </c>
      <c r="H55" s="101"/>
      <c r="I55" s="101"/>
      <c r="J55" s="101"/>
      <c r="K55" s="101"/>
      <c r="L55" s="101"/>
      <c r="M55" s="101"/>
      <c r="N55" s="101"/>
      <c r="O55" s="101"/>
      <c r="P55" s="101"/>
      <c r="Q55" s="101"/>
      <c r="R55" s="101"/>
      <c r="S55" s="101"/>
      <c r="T55" s="101"/>
      <c r="U55" s="101"/>
      <c r="V55" s="101"/>
      <c r="W55" s="101"/>
      <c r="X55" s="102"/>
      <c r="Y55" s="103"/>
      <c r="Z55" s="104"/>
      <c r="AA55" s="105"/>
      <c r="AB55" s="106"/>
      <c r="AR55" s="107" t="s">
        <v>67</v>
      </c>
      <c r="AS55" s="108" t="s">
        <v>68</v>
      </c>
      <c r="AT55" s="99"/>
      <c r="AU55" s="99"/>
      <c r="AV55" s="99"/>
      <c r="AW55" s="109"/>
      <c r="AX55" s="107" t="s">
        <v>69</v>
      </c>
    </row>
    <row r="56" spans="2:50" ht="15.75" customHeight="1">
      <c r="B56" s="32"/>
      <c r="C56" s="98" t="s">
        <v>70</v>
      </c>
      <c r="D56" s="99"/>
      <c r="E56" s="99"/>
      <c r="F56" s="100"/>
      <c r="G56" s="101" t="s">
        <v>71</v>
      </c>
      <c r="H56" s="101"/>
      <c r="I56" s="101"/>
      <c r="J56" s="101"/>
      <c r="K56" s="101"/>
      <c r="L56" s="101"/>
      <c r="M56" s="101"/>
      <c r="N56" s="101"/>
      <c r="O56" s="101"/>
      <c r="P56" s="101"/>
      <c r="Q56" s="101"/>
      <c r="R56" s="101"/>
      <c r="S56" s="101"/>
      <c r="T56" s="101"/>
      <c r="U56" s="101"/>
      <c r="V56" s="101"/>
      <c r="W56" s="101"/>
      <c r="X56" s="102"/>
      <c r="Y56" s="103"/>
      <c r="Z56" s="104"/>
      <c r="AA56" s="105"/>
      <c r="AB56" s="106"/>
      <c r="AR56" s="107" t="s">
        <v>70</v>
      </c>
      <c r="AS56" s="108" t="s">
        <v>71</v>
      </c>
      <c r="AT56" s="99"/>
      <c r="AU56" s="99"/>
      <c r="AV56" s="99"/>
      <c r="AW56" s="109"/>
      <c r="AX56" s="107" t="s">
        <v>72</v>
      </c>
    </row>
    <row r="57" spans="2:50" ht="15.75" hidden="1" customHeight="1">
      <c r="B57" s="32"/>
      <c r="C57" s="110" t="s">
        <v>73</v>
      </c>
      <c r="D57" s="111"/>
      <c r="E57" s="111"/>
      <c r="F57" s="112"/>
      <c r="G57" s="101" t="s">
        <v>74</v>
      </c>
      <c r="H57" s="101"/>
      <c r="I57" s="101"/>
      <c r="J57" s="101"/>
      <c r="K57" s="101"/>
      <c r="L57" s="101"/>
      <c r="M57" s="101"/>
      <c r="N57" s="101"/>
      <c r="O57" s="101"/>
      <c r="P57" s="101"/>
      <c r="Q57" s="101"/>
      <c r="R57" s="101"/>
      <c r="S57" s="101"/>
      <c r="T57" s="101"/>
      <c r="U57" s="101"/>
      <c r="V57" s="101"/>
      <c r="W57" s="101"/>
      <c r="X57" s="113" t="s">
        <v>75</v>
      </c>
      <c r="Y57" s="114" t="s">
        <v>75</v>
      </c>
      <c r="Z57" s="115"/>
      <c r="AA57" s="115">
        <v>24</v>
      </c>
      <c r="AB57" s="116"/>
      <c r="AR57" s="117" t="s">
        <v>73</v>
      </c>
      <c r="AS57" s="118" t="s">
        <v>74</v>
      </c>
      <c r="AT57" s="111"/>
      <c r="AU57" s="111"/>
      <c r="AV57" s="111"/>
      <c r="AW57" s="119" t="s">
        <v>76</v>
      </c>
      <c r="AX57" s="117" t="s">
        <v>73</v>
      </c>
    </row>
    <row r="58" spans="2:50" s="124" customFormat="1" ht="15.75" customHeight="1">
      <c r="B58" s="120"/>
      <c r="C58" s="110" t="s">
        <v>73</v>
      </c>
      <c r="D58" s="111"/>
      <c r="E58" s="111"/>
      <c r="F58" s="112"/>
      <c r="G58" s="121" t="s">
        <v>77</v>
      </c>
      <c r="H58" s="121"/>
      <c r="I58" s="121"/>
      <c r="J58" s="121"/>
      <c r="K58" s="121"/>
      <c r="L58" s="121"/>
      <c r="M58" s="121"/>
      <c r="N58" s="121"/>
      <c r="O58" s="121"/>
      <c r="P58" s="121"/>
      <c r="Q58" s="121"/>
      <c r="R58" s="121"/>
      <c r="S58" s="121"/>
      <c r="T58" s="121"/>
      <c r="U58" s="121"/>
      <c r="V58" s="121"/>
      <c r="W58" s="121"/>
      <c r="X58" s="122" t="s">
        <v>76</v>
      </c>
      <c r="Y58" s="123"/>
      <c r="Z58" s="115"/>
      <c r="AA58" s="115">
        <v>24</v>
      </c>
      <c r="AB58" s="116"/>
      <c r="AR58" s="117" t="s">
        <v>78</v>
      </c>
      <c r="AS58" s="118" t="s">
        <v>79</v>
      </c>
      <c r="AT58" s="111"/>
      <c r="AU58" s="111"/>
      <c r="AV58" s="111"/>
      <c r="AW58" s="119" t="s">
        <v>80</v>
      </c>
      <c r="AX58" s="117" t="s">
        <v>78</v>
      </c>
    </row>
    <row r="59" spans="2:50" s="124" customFormat="1" ht="15.75" customHeight="1">
      <c r="B59" s="120"/>
      <c r="C59" s="110" t="s">
        <v>78</v>
      </c>
      <c r="D59" s="111"/>
      <c r="E59" s="111"/>
      <c r="F59" s="112"/>
      <c r="G59" s="121" t="s">
        <v>79</v>
      </c>
      <c r="H59" s="121"/>
      <c r="I59" s="121"/>
      <c r="J59" s="121"/>
      <c r="K59" s="121"/>
      <c r="L59" s="121"/>
      <c r="M59" s="121"/>
      <c r="N59" s="121"/>
      <c r="O59" s="121"/>
      <c r="P59" s="121"/>
      <c r="Q59" s="121"/>
      <c r="R59" s="121"/>
      <c r="S59" s="121"/>
      <c r="T59" s="121"/>
      <c r="U59" s="121"/>
      <c r="V59" s="121"/>
      <c r="W59" s="121"/>
      <c r="X59" s="122" t="s">
        <v>80</v>
      </c>
      <c r="Y59" s="123"/>
      <c r="Z59" s="115"/>
      <c r="AA59" s="115">
        <v>2.4</v>
      </c>
      <c r="AB59" s="116"/>
      <c r="AR59" s="117" t="s">
        <v>78</v>
      </c>
      <c r="AS59" s="118" t="s">
        <v>79</v>
      </c>
      <c r="AT59" s="111"/>
      <c r="AU59" s="111"/>
      <c r="AV59" s="111"/>
      <c r="AW59" s="119" t="s">
        <v>80</v>
      </c>
      <c r="AX59" s="117" t="s">
        <v>78</v>
      </c>
    </row>
    <row r="60" spans="2:50" s="124" customFormat="1" ht="15.75" customHeight="1">
      <c r="B60" s="120"/>
      <c r="C60" s="110" t="s">
        <v>81</v>
      </c>
      <c r="D60" s="111"/>
      <c r="E60" s="111"/>
      <c r="F60" s="112"/>
      <c r="G60" s="121" t="s">
        <v>82</v>
      </c>
      <c r="H60" s="121"/>
      <c r="I60" s="121"/>
      <c r="J60" s="121"/>
      <c r="K60" s="121"/>
      <c r="L60" s="121"/>
      <c r="M60" s="121"/>
      <c r="N60" s="121"/>
      <c r="O60" s="121"/>
      <c r="P60" s="121"/>
      <c r="Q60" s="121"/>
      <c r="R60" s="121"/>
      <c r="S60" s="121"/>
      <c r="T60" s="121"/>
      <c r="U60" s="121"/>
      <c r="V60" s="121"/>
      <c r="W60" s="121"/>
      <c r="X60" s="122" t="s">
        <v>80</v>
      </c>
      <c r="Y60" s="123"/>
      <c r="Z60" s="115"/>
      <c r="AA60" s="115">
        <v>3.6</v>
      </c>
      <c r="AB60" s="116"/>
      <c r="AR60" s="117" t="s">
        <v>81</v>
      </c>
      <c r="AS60" s="118" t="s">
        <v>82</v>
      </c>
      <c r="AT60" s="111"/>
      <c r="AU60" s="111"/>
      <c r="AV60" s="111"/>
      <c r="AW60" s="119" t="s">
        <v>80</v>
      </c>
      <c r="AX60" s="117" t="s">
        <v>81</v>
      </c>
    </row>
    <row r="61" spans="2:50" s="124" customFormat="1" ht="15.75" customHeight="1">
      <c r="B61" s="120"/>
      <c r="C61" s="98" t="s">
        <v>72</v>
      </c>
      <c r="D61" s="99"/>
      <c r="E61" s="99"/>
      <c r="F61" s="100"/>
      <c r="G61" s="101" t="s">
        <v>83</v>
      </c>
      <c r="H61" s="101"/>
      <c r="I61" s="101"/>
      <c r="J61" s="101"/>
      <c r="K61" s="101"/>
      <c r="L61" s="101"/>
      <c r="M61" s="101"/>
      <c r="N61" s="101"/>
      <c r="O61" s="101"/>
      <c r="P61" s="101"/>
      <c r="Q61" s="101"/>
      <c r="R61" s="101"/>
      <c r="S61" s="101"/>
      <c r="T61" s="101"/>
      <c r="U61" s="101"/>
      <c r="V61" s="101"/>
      <c r="W61" s="101"/>
      <c r="X61" s="122"/>
      <c r="Y61" s="123"/>
      <c r="Z61" s="105"/>
      <c r="AA61" s="105"/>
      <c r="AB61" s="106"/>
      <c r="AR61" s="107" t="s">
        <v>72</v>
      </c>
      <c r="AS61" s="108" t="s">
        <v>83</v>
      </c>
      <c r="AT61" s="99"/>
      <c r="AU61" s="99"/>
      <c r="AV61" s="99"/>
      <c r="AW61" s="109"/>
      <c r="AX61" s="107" t="s">
        <v>84</v>
      </c>
    </row>
    <row r="62" spans="2:50" ht="15.75" customHeight="1">
      <c r="B62" s="32"/>
      <c r="C62" s="110" t="s">
        <v>85</v>
      </c>
      <c r="D62" s="111"/>
      <c r="E62" s="111"/>
      <c r="F62" s="112"/>
      <c r="G62" s="121" t="s">
        <v>86</v>
      </c>
      <c r="H62" s="121"/>
      <c r="I62" s="121"/>
      <c r="J62" s="121"/>
      <c r="K62" s="121"/>
      <c r="L62" s="121"/>
      <c r="M62" s="121"/>
      <c r="N62" s="121"/>
      <c r="O62" s="121"/>
      <c r="P62" s="121"/>
      <c r="Q62" s="121"/>
      <c r="R62" s="121"/>
      <c r="S62" s="121"/>
      <c r="T62" s="121"/>
      <c r="U62" s="121"/>
      <c r="V62" s="121"/>
      <c r="W62" s="121"/>
      <c r="X62" s="122" t="s">
        <v>76</v>
      </c>
      <c r="Y62" s="123"/>
      <c r="Z62" s="115"/>
      <c r="AA62" s="115">
        <v>24</v>
      </c>
      <c r="AB62" s="116"/>
      <c r="AR62" s="117" t="s">
        <v>85</v>
      </c>
      <c r="AS62" s="118" t="s">
        <v>86</v>
      </c>
      <c r="AT62" s="111"/>
      <c r="AU62" s="111"/>
      <c r="AV62" s="111"/>
      <c r="AW62" s="119" t="s">
        <v>76</v>
      </c>
      <c r="AX62" s="117" t="s">
        <v>85</v>
      </c>
    </row>
    <row r="63" spans="2:50" ht="15.75" customHeight="1">
      <c r="B63" s="32"/>
      <c r="C63" s="110" t="s">
        <v>87</v>
      </c>
      <c r="D63" s="111"/>
      <c r="E63" s="111"/>
      <c r="F63" s="112"/>
      <c r="G63" s="121" t="s">
        <v>88</v>
      </c>
      <c r="H63" s="121"/>
      <c r="I63" s="121"/>
      <c r="J63" s="121"/>
      <c r="K63" s="121"/>
      <c r="L63" s="121"/>
      <c r="M63" s="121"/>
      <c r="N63" s="121"/>
      <c r="O63" s="121"/>
      <c r="P63" s="121"/>
      <c r="Q63" s="121"/>
      <c r="R63" s="121"/>
      <c r="S63" s="121"/>
      <c r="T63" s="121"/>
      <c r="U63" s="121"/>
      <c r="V63" s="121"/>
      <c r="W63" s="121"/>
      <c r="X63" s="122" t="s">
        <v>89</v>
      </c>
      <c r="Y63" s="123"/>
      <c r="Z63" s="115"/>
      <c r="AA63" s="115">
        <v>1</v>
      </c>
      <c r="AB63" s="116"/>
      <c r="AR63" s="117" t="s">
        <v>87</v>
      </c>
      <c r="AS63" s="118" t="s">
        <v>88</v>
      </c>
      <c r="AT63" s="111"/>
      <c r="AU63" s="111"/>
      <c r="AV63" s="111"/>
      <c r="AW63" s="119" t="s">
        <v>89</v>
      </c>
      <c r="AX63" s="117" t="s">
        <v>87</v>
      </c>
    </row>
    <row r="64" spans="2:50" ht="15.75" customHeight="1">
      <c r="B64" s="32"/>
      <c r="C64" s="98" t="s">
        <v>84</v>
      </c>
      <c r="D64" s="99"/>
      <c r="E64" s="99"/>
      <c r="F64" s="100"/>
      <c r="G64" s="101" t="s">
        <v>90</v>
      </c>
      <c r="H64" s="101"/>
      <c r="I64" s="101"/>
      <c r="J64" s="101"/>
      <c r="K64" s="101"/>
      <c r="L64" s="101"/>
      <c r="M64" s="101"/>
      <c r="N64" s="101"/>
      <c r="O64" s="101"/>
      <c r="P64" s="101"/>
      <c r="Q64" s="101"/>
      <c r="R64" s="101"/>
      <c r="S64" s="101"/>
      <c r="T64" s="101"/>
      <c r="U64" s="101"/>
      <c r="V64" s="101"/>
      <c r="W64" s="101"/>
      <c r="X64" s="122"/>
      <c r="Y64" s="123"/>
      <c r="Z64" s="105"/>
      <c r="AA64" s="105"/>
      <c r="AB64" s="106"/>
      <c r="AR64" s="107" t="s">
        <v>84</v>
      </c>
      <c r="AS64" s="108" t="s">
        <v>90</v>
      </c>
      <c r="AT64" s="99"/>
      <c r="AU64" s="99"/>
      <c r="AV64" s="99"/>
      <c r="AW64" s="109"/>
      <c r="AX64" s="107" t="s">
        <v>91</v>
      </c>
    </row>
    <row r="65" spans="2:50" ht="15.75" customHeight="1">
      <c r="B65" s="32"/>
      <c r="C65" s="110" t="s">
        <v>92</v>
      </c>
      <c r="D65" s="111"/>
      <c r="E65" s="111"/>
      <c r="F65" s="112"/>
      <c r="G65" s="121" t="s">
        <v>93</v>
      </c>
      <c r="H65" s="121"/>
      <c r="I65" s="121"/>
      <c r="J65" s="121"/>
      <c r="K65" s="121"/>
      <c r="L65" s="121"/>
      <c r="M65" s="121"/>
      <c r="N65" s="121"/>
      <c r="O65" s="121"/>
      <c r="P65" s="121"/>
      <c r="Q65" s="121"/>
      <c r="R65" s="121"/>
      <c r="S65" s="121"/>
      <c r="T65" s="121"/>
      <c r="U65" s="121"/>
      <c r="V65" s="121"/>
      <c r="W65" s="121"/>
      <c r="X65" s="122" t="s">
        <v>76</v>
      </c>
      <c r="Y65" s="123"/>
      <c r="Z65" s="115"/>
      <c r="AA65" s="115">
        <v>24</v>
      </c>
      <c r="AB65" s="116"/>
      <c r="AR65" s="117" t="s">
        <v>92</v>
      </c>
      <c r="AS65" s="118" t="s">
        <v>93</v>
      </c>
      <c r="AT65" s="111"/>
      <c r="AU65" s="111"/>
      <c r="AV65" s="111"/>
      <c r="AW65" s="119" t="s">
        <v>76</v>
      </c>
      <c r="AX65" s="117" t="s">
        <v>94</v>
      </c>
    </row>
    <row r="66" spans="2:50" ht="15.75" customHeight="1">
      <c r="B66" s="32"/>
      <c r="C66" s="98" t="s">
        <v>69</v>
      </c>
      <c r="D66" s="99"/>
      <c r="E66" s="99"/>
      <c r="F66" s="100"/>
      <c r="G66" s="101" t="s">
        <v>95</v>
      </c>
      <c r="H66" s="101"/>
      <c r="I66" s="101"/>
      <c r="J66" s="101"/>
      <c r="K66" s="101"/>
      <c r="L66" s="101"/>
      <c r="M66" s="101"/>
      <c r="N66" s="101"/>
      <c r="O66" s="101"/>
      <c r="P66" s="101"/>
      <c r="Q66" s="101"/>
      <c r="R66" s="101"/>
      <c r="S66" s="101"/>
      <c r="T66" s="101"/>
      <c r="U66" s="101"/>
      <c r="V66" s="101"/>
      <c r="W66" s="101"/>
      <c r="X66" s="122"/>
      <c r="Y66" s="123"/>
      <c r="Z66" s="105"/>
      <c r="AA66" s="105"/>
      <c r="AB66" s="106"/>
      <c r="AR66" s="107" t="s">
        <v>69</v>
      </c>
      <c r="AS66" s="108" t="s">
        <v>95</v>
      </c>
      <c r="AT66" s="99"/>
      <c r="AU66" s="99"/>
      <c r="AV66" s="99"/>
      <c r="AW66" s="109"/>
      <c r="AX66" s="107" t="s">
        <v>96</v>
      </c>
    </row>
    <row r="67" spans="2:50" ht="15.75" customHeight="1">
      <c r="B67" s="32"/>
      <c r="C67" s="98" t="s">
        <v>97</v>
      </c>
      <c r="D67" s="99"/>
      <c r="E67" s="99"/>
      <c r="F67" s="100"/>
      <c r="G67" s="121" t="s">
        <v>98</v>
      </c>
      <c r="H67" s="121"/>
      <c r="I67" s="121"/>
      <c r="J67" s="121"/>
      <c r="K67" s="121"/>
      <c r="L67" s="121"/>
      <c r="M67" s="121"/>
      <c r="N67" s="121"/>
      <c r="O67" s="121"/>
      <c r="P67" s="121"/>
      <c r="Q67" s="121"/>
      <c r="R67" s="121"/>
      <c r="S67" s="121"/>
      <c r="T67" s="121"/>
      <c r="U67" s="121"/>
      <c r="V67" s="121"/>
      <c r="W67" s="121"/>
      <c r="X67" s="122"/>
      <c r="Y67" s="123"/>
      <c r="Z67" s="105"/>
      <c r="AA67" s="105"/>
      <c r="AB67" s="106"/>
      <c r="AR67" s="107" t="s">
        <v>97</v>
      </c>
      <c r="AS67" s="108" t="s">
        <v>98</v>
      </c>
      <c r="AT67" s="99"/>
      <c r="AU67" s="99"/>
      <c r="AV67" s="99"/>
      <c r="AW67" s="109"/>
      <c r="AX67" s="107" t="s">
        <v>99</v>
      </c>
    </row>
    <row r="68" spans="2:50" ht="15.75" customHeight="1">
      <c r="B68" s="32"/>
      <c r="C68" s="110" t="s">
        <v>100</v>
      </c>
      <c r="D68" s="111"/>
      <c r="E68" s="111"/>
      <c r="F68" s="112"/>
      <c r="G68" s="121" t="s">
        <v>101</v>
      </c>
      <c r="H68" s="121"/>
      <c r="I68" s="121"/>
      <c r="J68" s="121"/>
      <c r="K68" s="121"/>
      <c r="L68" s="121"/>
      <c r="M68" s="121"/>
      <c r="N68" s="121"/>
      <c r="O68" s="121"/>
      <c r="P68" s="121"/>
      <c r="Q68" s="121"/>
      <c r="R68" s="121"/>
      <c r="S68" s="121"/>
      <c r="T68" s="121"/>
      <c r="U68" s="121"/>
      <c r="V68" s="121"/>
      <c r="W68" s="121"/>
      <c r="X68" s="122" t="s">
        <v>102</v>
      </c>
      <c r="Y68" s="123"/>
      <c r="Z68" s="115"/>
      <c r="AA68" s="115">
        <v>0.2</v>
      </c>
      <c r="AB68" s="116"/>
      <c r="AR68" s="117" t="s">
        <v>100</v>
      </c>
      <c r="AS68" s="118" t="s">
        <v>101</v>
      </c>
      <c r="AT68" s="111"/>
      <c r="AU68" s="111"/>
      <c r="AV68" s="111"/>
      <c r="AW68" s="119" t="s">
        <v>102</v>
      </c>
      <c r="AX68" s="117" t="s">
        <v>103</v>
      </c>
    </row>
    <row r="69" spans="2:50" ht="15.75" customHeight="1">
      <c r="B69" s="32"/>
      <c r="C69" s="98" t="s">
        <v>66</v>
      </c>
      <c r="D69" s="99"/>
      <c r="E69" s="99"/>
      <c r="F69" s="100"/>
      <c r="G69" s="101" t="s">
        <v>104</v>
      </c>
      <c r="H69" s="101"/>
      <c r="I69" s="101"/>
      <c r="J69" s="101"/>
      <c r="K69" s="101"/>
      <c r="L69" s="101"/>
      <c r="M69" s="101"/>
      <c r="N69" s="101"/>
      <c r="O69" s="101"/>
      <c r="P69" s="101"/>
      <c r="Q69" s="101"/>
      <c r="R69" s="101"/>
      <c r="S69" s="101"/>
      <c r="T69" s="101"/>
      <c r="U69" s="101"/>
      <c r="V69" s="101"/>
      <c r="W69" s="101"/>
      <c r="X69" s="122"/>
      <c r="Y69" s="123"/>
      <c r="Z69" s="105"/>
      <c r="AA69" s="105"/>
      <c r="AB69" s="106"/>
      <c r="AR69" s="107" t="s">
        <v>66</v>
      </c>
      <c r="AS69" s="108" t="s">
        <v>104</v>
      </c>
      <c r="AT69" s="99"/>
      <c r="AU69" s="99"/>
      <c r="AV69" s="99"/>
      <c r="AW69" s="109"/>
      <c r="AX69" s="107" t="s">
        <v>105</v>
      </c>
    </row>
    <row r="70" spans="2:50" ht="15.75" customHeight="1">
      <c r="B70" s="32"/>
      <c r="C70" s="110" t="s">
        <v>106</v>
      </c>
      <c r="D70" s="111"/>
      <c r="E70" s="111"/>
      <c r="F70" s="112"/>
      <c r="G70" s="101" t="s">
        <v>107</v>
      </c>
      <c r="H70" s="101"/>
      <c r="I70" s="101"/>
      <c r="J70" s="101"/>
      <c r="K70" s="101"/>
      <c r="L70" s="101"/>
      <c r="M70" s="101"/>
      <c r="N70" s="101"/>
      <c r="O70" s="101"/>
      <c r="P70" s="101"/>
      <c r="Q70" s="101"/>
      <c r="R70" s="101"/>
      <c r="S70" s="101"/>
      <c r="T70" s="101"/>
      <c r="U70" s="101"/>
      <c r="V70" s="101"/>
      <c r="W70" s="101"/>
      <c r="X70" s="122"/>
      <c r="Y70" s="123"/>
      <c r="Z70" s="115"/>
      <c r="AA70" s="115"/>
      <c r="AB70" s="116"/>
      <c r="AR70" s="117" t="s">
        <v>106</v>
      </c>
      <c r="AS70" s="118" t="s">
        <v>107</v>
      </c>
      <c r="AT70" s="111"/>
      <c r="AU70" s="111"/>
      <c r="AV70" s="111"/>
      <c r="AW70" s="125"/>
      <c r="AX70" s="117" t="s">
        <v>108</v>
      </c>
    </row>
    <row r="71" spans="2:50" ht="15.75" customHeight="1">
      <c r="B71" s="32"/>
      <c r="C71" s="110" t="s">
        <v>109</v>
      </c>
      <c r="D71" s="111"/>
      <c r="E71" s="111"/>
      <c r="F71" s="112"/>
      <c r="G71" s="121" t="s">
        <v>110</v>
      </c>
      <c r="H71" s="121"/>
      <c r="I71" s="121"/>
      <c r="J71" s="121"/>
      <c r="K71" s="121"/>
      <c r="L71" s="121"/>
      <c r="M71" s="121"/>
      <c r="N71" s="121"/>
      <c r="O71" s="121"/>
      <c r="P71" s="121"/>
      <c r="Q71" s="121"/>
      <c r="R71" s="121"/>
      <c r="S71" s="121"/>
      <c r="T71" s="121"/>
      <c r="U71" s="121"/>
      <c r="V71" s="121"/>
      <c r="W71" s="121"/>
      <c r="X71" s="122" t="s">
        <v>111</v>
      </c>
      <c r="Y71" s="123"/>
      <c r="Z71" s="115"/>
      <c r="AA71" s="115">
        <v>1</v>
      </c>
      <c r="AB71" s="116"/>
      <c r="AR71" s="117" t="s">
        <v>109</v>
      </c>
      <c r="AS71" s="118" t="s">
        <v>110</v>
      </c>
      <c r="AT71" s="111"/>
      <c r="AU71" s="111"/>
      <c r="AV71" s="111"/>
      <c r="AW71" s="119" t="s">
        <v>111</v>
      </c>
      <c r="AX71" s="117" t="s">
        <v>112</v>
      </c>
    </row>
    <row r="72" spans="2:50" ht="15.75" customHeight="1">
      <c r="B72" s="32"/>
      <c r="C72" s="98" t="s">
        <v>108</v>
      </c>
      <c r="D72" s="99"/>
      <c r="E72" s="99"/>
      <c r="F72" s="100"/>
      <c r="G72" s="101" t="s">
        <v>113</v>
      </c>
      <c r="H72" s="101"/>
      <c r="I72" s="101"/>
      <c r="J72" s="101"/>
      <c r="K72" s="101"/>
      <c r="L72" s="101"/>
      <c r="M72" s="101"/>
      <c r="N72" s="101"/>
      <c r="O72" s="101"/>
      <c r="P72" s="101"/>
      <c r="Q72" s="101"/>
      <c r="R72" s="101"/>
      <c r="S72" s="101"/>
      <c r="T72" s="101"/>
      <c r="U72" s="101"/>
      <c r="V72" s="101"/>
      <c r="W72" s="101"/>
      <c r="X72" s="122"/>
      <c r="Y72" s="123"/>
      <c r="Z72" s="105"/>
      <c r="AA72" s="105"/>
      <c r="AB72" s="106"/>
      <c r="AR72" s="107" t="s">
        <v>108</v>
      </c>
      <c r="AS72" s="108" t="s">
        <v>113</v>
      </c>
      <c r="AT72" s="99"/>
      <c r="AU72" s="99"/>
      <c r="AV72" s="99"/>
      <c r="AW72" s="109"/>
      <c r="AX72" s="107" t="s">
        <v>114</v>
      </c>
    </row>
    <row r="73" spans="2:50" ht="15.75" customHeight="1">
      <c r="B73" s="32"/>
      <c r="C73" s="110" t="s">
        <v>115</v>
      </c>
      <c r="D73" s="111"/>
      <c r="E73" s="111"/>
      <c r="F73" s="112"/>
      <c r="G73" s="101" t="s">
        <v>116</v>
      </c>
      <c r="H73" s="101"/>
      <c r="I73" s="101"/>
      <c r="J73" s="101"/>
      <c r="K73" s="101"/>
      <c r="L73" s="101"/>
      <c r="M73" s="101"/>
      <c r="N73" s="101"/>
      <c r="O73" s="101"/>
      <c r="P73" s="101"/>
      <c r="Q73" s="101"/>
      <c r="R73" s="101"/>
      <c r="S73" s="101"/>
      <c r="T73" s="101"/>
      <c r="U73" s="101"/>
      <c r="V73" s="101"/>
      <c r="W73" s="101"/>
      <c r="X73" s="122" t="s">
        <v>111</v>
      </c>
      <c r="Y73" s="123"/>
      <c r="Z73" s="115"/>
      <c r="AA73" s="115"/>
      <c r="AB73" s="116"/>
      <c r="AR73" s="117" t="s">
        <v>115</v>
      </c>
      <c r="AS73" s="118" t="s">
        <v>116</v>
      </c>
      <c r="AT73" s="111"/>
      <c r="AU73" s="111"/>
      <c r="AV73" s="111"/>
      <c r="AW73" s="119" t="s">
        <v>111</v>
      </c>
      <c r="AX73" s="117" t="s">
        <v>115</v>
      </c>
    </row>
    <row r="74" spans="2:50" ht="15.75" customHeight="1">
      <c r="B74" s="32"/>
      <c r="C74" s="110" t="s">
        <v>117</v>
      </c>
      <c r="D74" s="111"/>
      <c r="E74" s="111"/>
      <c r="F74" s="112"/>
      <c r="G74" s="121" t="s">
        <v>118</v>
      </c>
      <c r="H74" s="121"/>
      <c r="I74" s="121"/>
      <c r="J74" s="121"/>
      <c r="K74" s="121"/>
      <c r="L74" s="121"/>
      <c r="M74" s="121"/>
      <c r="N74" s="121"/>
      <c r="O74" s="121"/>
      <c r="P74" s="121"/>
      <c r="Q74" s="121"/>
      <c r="R74" s="121"/>
      <c r="S74" s="121"/>
      <c r="T74" s="121"/>
      <c r="U74" s="121"/>
      <c r="V74" s="121"/>
      <c r="W74" s="121"/>
      <c r="X74" s="122" t="s">
        <v>111</v>
      </c>
      <c r="Y74" s="123"/>
      <c r="Z74" s="115"/>
      <c r="AA74" s="115">
        <v>1</v>
      </c>
      <c r="AB74" s="116"/>
      <c r="AR74" s="117" t="s">
        <v>117</v>
      </c>
      <c r="AS74" s="118" t="s">
        <v>118</v>
      </c>
      <c r="AT74" s="111"/>
      <c r="AU74" s="111"/>
      <c r="AV74" s="111"/>
      <c r="AW74" s="119" t="s">
        <v>111</v>
      </c>
      <c r="AX74" s="117" t="s">
        <v>117</v>
      </c>
    </row>
    <row r="75" spans="2:50" ht="15.75" customHeight="1">
      <c r="B75" s="32"/>
      <c r="C75" s="110" t="s">
        <v>119</v>
      </c>
      <c r="D75" s="111"/>
      <c r="E75" s="111"/>
      <c r="F75" s="112"/>
      <c r="G75" s="121" t="s">
        <v>120</v>
      </c>
      <c r="H75" s="121"/>
      <c r="I75" s="121"/>
      <c r="J75" s="121"/>
      <c r="K75" s="121"/>
      <c r="L75" s="121"/>
      <c r="M75" s="121"/>
      <c r="N75" s="121"/>
      <c r="O75" s="121"/>
      <c r="P75" s="121"/>
      <c r="Q75" s="121"/>
      <c r="R75" s="121"/>
      <c r="S75" s="121"/>
      <c r="T75" s="121"/>
      <c r="U75" s="121"/>
      <c r="V75" s="121"/>
      <c r="W75" s="121"/>
      <c r="X75" s="122" t="s">
        <v>111</v>
      </c>
      <c r="Y75" s="123"/>
      <c r="Z75" s="115"/>
      <c r="AA75" s="115">
        <v>1</v>
      </c>
      <c r="AB75" s="116"/>
      <c r="AR75" s="117" t="s">
        <v>119</v>
      </c>
      <c r="AS75" s="118" t="s">
        <v>120</v>
      </c>
      <c r="AT75" s="111"/>
      <c r="AU75" s="111"/>
      <c r="AV75" s="111"/>
      <c r="AW75" s="119" t="s">
        <v>111</v>
      </c>
      <c r="AX75" s="117" t="s">
        <v>119</v>
      </c>
    </row>
    <row r="76" spans="2:50" ht="15.75" customHeight="1">
      <c r="B76" s="32"/>
      <c r="C76" s="110" t="s">
        <v>121</v>
      </c>
      <c r="D76" s="111"/>
      <c r="E76" s="111"/>
      <c r="F76" s="112"/>
      <c r="G76" s="121" t="s">
        <v>122</v>
      </c>
      <c r="H76" s="121"/>
      <c r="I76" s="121"/>
      <c r="J76" s="121"/>
      <c r="K76" s="121"/>
      <c r="L76" s="121"/>
      <c r="M76" s="121"/>
      <c r="N76" s="121"/>
      <c r="O76" s="121"/>
      <c r="P76" s="121"/>
      <c r="Q76" s="121"/>
      <c r="R76" s="121"/>
      <c r="S76" s="121"/>
      <c r="T76" s="121"/>
      <c r="U76" s="121"/>
      <c r="V76" s="121"/>
      <c r="W76" s="121"/>
      <c r="X76" s="122" t="s">
        <v>111</v>
      </c>
      <c r="Y76" s="123"/>
      <c r="Z76" s="115"/>
      <c r="AA76" s="115">
        <v>1</v>
      </c>
      <c r="AB76" s="116"/>
      <c r="AR76" s="117" t="s">
        <v>121</v>
      </c>
      <c r="AS76" s="118" t="s">
        <v>122</v>
      </c>
      <c r="AT76" s="111"/>
      <c r="AU76" s="111"/>
      <c r="AV76" s="111"/>
      <c r="AW76" s="119" t="s">
        <v>111</v>
      </c>
      <c r="AX76" s="117" t="s">
        <v>121</v>
      </c>
    </row>
    <row r="77" spans="2:50" ht="15.75" customHeight="1">
      <c r="B77" s="32"/>
      <c r="C77" s="98" t="s">
        <v>105</v>
      </c>
      <c r="D77" s="99"/>
      <c r="E77" s="99"/>
      <c r="F77" s="100"/>
      <c r="G77" s="101" t="s">
        <v>123</v>
      </c>
      <c r="H77" s="101"/>
      <c r="I77" s="101"/>
      <c r="J77" s="101"/>
      <c r="K77" s="101"/>
      <c r="L77" s="101"/>
      <c r="M77" s="101"/>
      <c r="N77" s="101"/>
      <c r="O77" s="101"/>
      <c r="P77" s="101"/>
      <c r="Q77" s="101"/>
      <c r="R77" s="101"/>
      <c r="S77" s="101"/>
      <c r="T77" s="101"/>
      <c r="U77" s="101"/>
      <c r="V77" s="101"/>
      <c r="W77" s="101"/>
      <c r="X77" s="122"/>
      <c r="Y77" s="123"/>
      <c r="Z77" s="105"/>
      <c r="AA77" s="105"/>
      <c r="AB77" s="106"/>
      <c r="AR77" s="107" t="s">
        <v>105</v>
      </c>
      <c r="AS77" s="108" t="s">
        <v>123</v>
      </c>
      <c r="AT77" s="99"/>
      <c r="AU77" s="99"/>
      <c r="AV77" s="99"/>
      <c r="AW77" s="109"/>
      <c r="AX77" s="107" t="s">
        <v>124</v>
      </c>
    </row>
    <row r="78" spans="2:50" ht="21.75" customHeight="1" thickBot="1">
      <c r="B78" s="32"/>
      <c r="C78" s="126" t="s">
        <v>125</v>
      </c>
      <c r="D78" s="127"/>
      <c r="E78" s="127"/>
      <c r="F78" s="128"/>
      <c r="G78" s="129" t="s">
        <v>126</v>
      </c>
      <c r="H78" s="129"/>
      <c r="I78" s="129"/>
      <c r="J78" s="129"/>
      <c r="K78" s="129"/>
      <c r="L78" s="129"/>
      <c r="M78" s="129"/>
      <c r="N78" s="129"/>
      <c r="O78" s="129"/>
      <c r="P78" s="129"/>
      <c r="Q78" s="129"/>
      <c r="R78" s="129"/>
      <c r="S78" s="129"/>
      <c r="T78" s="129"/>
      <c r="U78" s="129"/>
      <c r="V78" s="129"/>
      <c r="W78" s="129"/>
      <c r="X78" s="130" t="s">
        <v>89</v>
      </c>
      <c r="Y78" s="131"/>
      <c r="Z78" s="132"/>
      <c r="AA78" s="132">
        <v>1</v>
      </c>
      <c r="AB78" s="133"/>
      <c r="AR78" s="134" t="s">
        <v>125</v>
      </c>
      <c r="AS78" s="135" t="s">
        <v>126</v>
      </c>
      <c r="AT78" s="127"/>
      <c r="AU78" s="127"/>
      <c r="AV78" s="127"/>
      <c r="AW78" s="136" t="s">
        <v>89</v>
      </c>
      <c r="AX78" s="134" t="s">
        <v>127</v>
      </c>
    </row>
    <row r="79" spans="2:50">
      <c r="B79" s="32"/>
      <c r="D79" s="32"/>
      <c r="E79" s="32"/>
      <c r="H79" s="73"/>
      <c r="I79" s="73"/>
      <c r="J79" s="73"/>
      <c r="K79" s="73"/>
      <c r="L79" s="73"/>
      <c r="M79" s="73"/>
      <c r="N79" s="73"/>
      <c r="O79" s="73"/>
      <c r="P79" s="73"/>
      <c r="Q79" s="73"/>
      <c r="R79" s="73"/>
      <c r="S79" s="73"/>
      <c r="T79" s="73"/>
      <c r="U79" s="73"/>
      <c r="V79" s="73"/>
    </row>
    <row r="80" spans="2:50">
      <c r="B80" s="32"/>
      <c r="D80" s="32"/>
      <c r="E80" s="32"/>
      <c r="H80" s="73"/>
      <c r="I80" s="73"/>
      <c r="J80" s="73"/>
      <c r="K80" s="73"/>
      <c r="L80" s="73"/>
      <c r="M80" s="73"/>
      <c r="N80" s="73"/>
      <c r="O80" s="73"/>
      <c r="P80" s="73"/>
      <c r="Q80" s="73"/>
      <c r="R80" s="73"/>
      <c r="S80" s="73"/>
      <c r="T80" s="73"/>
      <c r="U80" s="73"/>
      <c r="V80" s="73"/>
    </row>
    <row r="81" spans="3:47">
      <c r="C81" s="32" t="s">
        <v>128</v>
      </c>
      <c r="U81" s="1"/>
      <c r="Z81" s="137"/>
      <c r="AA81" s="137"/>
      <c r="AB81" s="137"/>
      <c r="AC81" s="137"/>
      <c r="AD81" s="137"/>
      <c r="AE81" s="137"/>
      <c r="AF81" s="137"/>
      <c r="AG81" s="137"/>
      <c r="AH81" s="137"/>
      <c r="AI81" s="137"/>
      <c r="AJ81" s="137"/>
      <c r="AK81" s="137"/>
    </row>
    <row r="82" spans="3:47">
      <c r="C82" s="32"/>
      <c r="F82" s="138"/>
      <c r="G82" s="138"/>
      <c r="H82" s="138"/>
      <c r="I82" s="138"/>
      <c r="J82" s="138"/>
      <c r="K82" s="138"/>
      <c r="L82" s="138"/>
      <c r="M82" s="138"/>
      <c r="N82" s="138"/>
      <c r="O82" s="138"/>
      <c r="P82" s="138"/>
      <c r="Q82" s="138"/>
      <c r="R82" s="138"/>
      <c r="S82" s="138"/>
      <c r="Z82" s="139"/>
      <c r="AA82" s="139"/>
      <c r="AB82" s="139"/>
      <c r="AC82" s="139"/>
      <c r="AD82" s="139"/>
      <c r="AE82" s="139"/>
      <c r="AF82" s="139"/>
      <c r="AG82" s="139"/>
      <c r="AH82" s="139"/>
      <c r="AI82" s="139"/>
      <c r="AJ82" s="139"/>
      <c r="AK82" s="139"/>
    </row>
    <row r="83" spans="3:47" ht="18" customHeight="1">
      <c r="C83" s="140" t="s">
        <v>129</v>
      </c>
      <c r="D83" s="141"/>
      <c r="E83" s="141"/>
      <c r="F83" s="141"/>
      <c r="G83" s="142"/>
      <c r="H83" s="143" t="s">
        <v>130</v>
      </c>
      <c r="I83" s="144"/>
      <c r="J83" s="144"/>
      <c r="K83" s="144"/>
      <c r="L83" s="145"/>
      <c r="M83" s="146" t="s">
        <v>131</v>
      </c>
      <c r="N83" s="147"/>
      <c r="O83" s="147"/>
      <c r="P83" s="147"/>
      <c r="Q83" s="147"/>
      <c r="R83" s="147"/>
      <c r="S83" s="148"/>
      <c r="T83" s="146" t="s">
        <v>132</v>
      </c>
      <c r="U83" s="147"/>
      <c r="V83" s="147"/>
      <c r="W83" s="147"/>
      <c r="X83" s="147"/>
      <c r="Y83" s="147"/>
      <c r="Z83" s="147"/>
      <c r="AA83" s="148"/>
      <c r="AB83" s="146" t="s">
        <v>133</v>
      </c>
      <c r="AC83" s="147"/>
      <c r="AD83" s="147"/>
      <c r="AE83" s="147"/>
      <c r="AF83" s="147"/>
      <c r="AG83" s="147"/>
      <c r="AH83" s="148"/>
      <c r="AI83" s="146" t="s">
        <v>134</v>
      </c>
      <c r="AJ83" s="147"/>
      <c r="AK83" s="147"/>
      <c r="AL83" s="147"/>
      <c r="AM83" s="147"/>
      <c r="AN83" s="147"/>
      <c r="AO83" s="148"/>
    </row>
    <row r="84" spans="3:47">
      <c r="C84" s="149"/>
      <c r="D84" s="150"/>
      <c r="E84" s="150"/>
      <c r="F84" s="150"/>
      <c r="G84" s="151"/>
      <c r="H84" s="152"/>
      <c r="I84" s="153"/>
      <c r="J84" s="153"/>
      <c r="K84" s="153"/>
      <c r="L84" s="154"/>
      <c r="M84" s="146" t="s">
        <v>41</v>
      </c>
      <c r="N84" s="147"/>
      <c r="O84" s="147"/>
      <c r="P84" s="147"/>
      <c r="Q84" s="148"/>
      <c r="R84" s="146" t="s">
        <v>135</v>
      </c>
      <c r="S84" s="148"/>
      <c r="T84" s="146" t="s">
        <v>41</v>
      </c>
      <c r="U84" s="147"/>
      <c r="V84" s="147"/>
      <c r="W84" s="147"/>
      <c r="X84" s="147"/>
      <c r="Y84" s="148"/>
      <c r="Z84" s="146" t="s">
        <v>135</v>
      </c>
      <c r="AA84" s="148"/>
      <c r="AB84" s="146" t="s">
        <v>41</v>
      </c>
      <c r="AC84" s="147"/>
      <c r="AD84" s="147"/>
      <c r="AE84" s="147"/>
      <c r="AF84" s="148"/>
      <c r="AG84" s="146" t="s">
        <v>135</v>
      </c>
      <c r="AH84" s="148"/>
      <c r="AI84" s="146" t="s">
        <v>41</v>
      </c>
      <c r="AJ84" s="147"/>
      <c r="AK84" s="147"/>
      <c r="AL84" s="147"/>
      <c r="AM84" s="148"/>
      <c r="AN84" s="146" t="s">
        <v>135</v>
      </c>
      <c r="AO84" s="148"/>
      <c r="AR84" s="2">
        <v>12506.060000000001</v>
      </c>
    </row>
    <row r="85" spans="3:47">
      <c r="C85" s="155" t="s">
        <v>136</v>
      </c>
      <c r="D85" s="156"/>
      <c r="E85" s="156"/>
      <c r="F85" s="156"/>
      <c r="G85" s="157"/>
      <c r="H85" s="158">
        <v>134393.71</v>
      </c>
      <c r="I85" s="159"/>
      <c r="J85" s="159"/>
      <c r="K85" s="159"/>
      <c r="L85" s="160"/>
      <c r="M85" s="161">
        <v>124786.67200000001</v>
      </c>
      <c r="N85" s="162"/>
      <c r="O85" s="162"/>
      <c r="P85" s="162"/>
      <c r="Q85" s="163"/>
      <c r="R85" s="164">
        <f>M85/H85</f>
        <v>0.92851571699300517</v>
      </c>
      <c r="S85" s="165"/>
      <c r="T85" s="166">
        <f>+AT85</f>
        <v>9607.0379999999859</v>
      </c>
      <c r="U85" s="167"/>
      <c r="V85" s="167"/>
      <c r="W85" s="167"/>
      <c r="X85" s="167"/>
      <c r="Y85" s="168"/>
      <c r="Z85" s="169">
        <f>+T85/H85</f>
        <v>7.1484283006994789E-2</v>
      </c>
      <c r="AA85" s="170"/>
      <c r="AB85" s="161">
        <f>T85+M85</f>
        <v>134393.71</v>
      </c>
      <c r="AC85" s="162"/>
      <c r="AD85" s="162"/>
      <c r="AE85" s="162"/>
      <c r="AF85" s="163"/>
      <c r="AG85" s="164">
        <f>AB85/H85</f>
        <v>1</v>
      </c>
      <c r="AH85" s="165"/>
      <c r="AI85" s="161">
        <f>+H85-AB85</f>
        <v>0</v>
      </c>
      <c r="AJ85" s="162"/>
      <c r="AK85" s="162"/>
      <c r="AL85" s="162"/>
      <c r="AM85" s="163"/>
      <c r="AN85" s="164">
        <f>AI85/H85</f>
        <v>0</v>
      </c>
      <c r="AO85" s="165"/>
      <c r="AT85" s="2">
        <v>9607.0379999999859</v>
      </c>
    </row>
    <row r="86" spans="3:47">
      <c r="C86" s="155" t="s">
        <v>137</v>
      </c>
      <c r="D86" s="156"/>
      <c r="E86" s="156"/>
      <c r="F86" s="156"/>
      <c r="G86" s="157"/>
      <c r="H86" s="158">
        <f>H85</f>
        <v>134393.71</v>
      </c>
      <c r="I86" s="159"/>
      <c r="J86" s="159"/>
      <c r="K86" s="159"/>
      <c r="L86" s="160"/>
      <c r="M86" s="161">
        <f>+'[1]VAL MENSUAL'!L110</f>
        <v>121234.03859999999</v>
      </c>
      <c r="N86" s="162"/>
      <c r="O86" s="162"/>
      <c r="P86" s="162"/>
      <c r="Q86" s="163"/>
      <c r="R86" s="164">
        <f>M86/H85</f>
        <v>0.90208119561547928</v>
      </c>
      <c r="S86" s="165"/>
      <c r="T86" s="166">
        <f>+'[1]VAL MENSUAL'!O110</f>
        <v>13159.675999999999</v>
      </c>
      <c r="U86" s="167"/>
      <c r="V86" s="167"/>
      <c r="W86" s="167"/>
      <c r="X86" s="167"/>
      <c r="Y86" s="168"/>
      <c r="Z86" s="169">
        <f>T86/H85</f>
        <v>9.7918838612313028E-2</v>
      </c>
      <c r="AA86" s="170"/>
      <c r="AB86" s="161">
        <f>T86+M86</f>
        <v>134393.71459999998</v>
      </c>
      <c r="AC86" s="162"/>
      <c r="AD86" s="162"/>
      <c r="AE86" s="162"/>
      <c r="AF86" s="163"/>
      <c r="AG86" s="164">
        <f>AB86/H85</f>
        <v>1.0000000342277922</v>
      </c>
      <c r="AH86" s="165"/>
      <c r="AI86" s="161">
        <f>H85-AB86</f>
        <v>-4.5999999856576324E-3</v>
      </c>
      <c r="AJ86" s="162"/>
      <c r="AK86" s="162"/>
      <c r="AL86" s="162"/>
      <c r="AM86" s="163"/>
      <c r="AN86" s="164">
        <f>AI86/H85</f>
        <v>-3.4227792250527445E-8</v>
      </c>
      <c r="AO86" s="165"/>
      <c r="AS86" s="171">
        <f>+H86-AB86</f>
        <v>-4.5999999856576324E-3</v>
      </c>
      <c r="AT86" s="2">
        <v>13159.651400000006</v>
      </c>
    </row>
    <row r="87" spans="3:47">
      <c r="C87" s="155" t="s">
        <v>138</v>
      </c>
      <c r="D87" s="156"/>
      <c r="E87" s="156"/>
      <c r="F87" s="156"/>
      <c r="G87" s="157"/>
      <c r="H87" s="172">
        <f>H85</f>
        <v>134393.71</v>
      </c>
      <c r="I87" s="173"/>
      <c r="J87" s="173"/>
      <c r="K87" s="173"/>
      <c r="L87" s="174"/>
      <c r="M87" s="161">
        <f>+M86</f>
        <v>121234.03859999999</v>
      </c>
      <c r="N87" s="162"/>
      <c r="O87" s="162"/>
      <c r="P87" s="162"/>
      <c r="Q87" s="163"/>
      <c r="R87" s="164">
        <f>+M87/H85</f>
        <v>0.90208119561547928</v>
      </c>
      <c r="S87" s="165"/>
      <c r="T87" s="166">
        <f>SUM(T86:Y86)</f>
        <v>13159.675999999999</v>
      </c>
      <c r="U87" s="167"/>
      <c r="V87" s="167"/>
      <c r="W87" s="167"/>
      <c r="X87" s="167"/>
      <c r="Y87" s="168"/>
      <c r="Z87" s="169">
        <f>SUM(Z86:AA86)</f>
        <v>9.7918838612313028E-2</v>
      </c>
      <c r="AA87" s="170"/>
      <c r="AB87" s="161">
        <f>AB86</f>
        <v>134393.71459999998</v>
      </c>
      <c r="AC87" s="162"/>
      <c r="AD87" s="162"/>
      <c r="AE87" s="162"/>
      <c r="AF87" s="163"/>
      <c r="AG87" s="164">
        <f>AB87/H86</f>
        <v>1.0000000342277922</v>
      </c>
      <c r="AH87" s="165"/>
      <c r="AI87" s="161">
        <f>H85-AB87</f>
        <v>-4.5999999856576324E-3</v>
      </c>
      <c r="AJ87" s="162"/>
      <c r="AK87" s="162"/>
      <c r="AL87" s="162"/>
      <c r="AM87" s="163"/>
      <c r="AN87" s="164">
        <f>AI87/H86</f>
        <v>-3.4227792250527445E-8</v>
      </c>
      <c r="AO87" s="165"/>
    </row>
    <row r="88" spans="3:47">
      <c r="C88" s="50"/>
      <c r="D88" s="50"/>
      <c r="E88" s="50"/>
      <c r="F88" s="50"/>
      <c r="G88" s="50"/>
      <c r="H88" s="175"/>
      <c r="I88" s="175"/>
      <c r="J88" s="175"/>
      <c r="K88" s="175"/>
      <c r="L88" s="175"/>
      <c r="M88" s="176"/>
      <c r="N88" s="176"/>
      <c r="O88" s="176"/>
      <c r="P88" s="176"/>
      <c r="Q88" s="176"/>
      <c r="R88" s="177"/>
      <c r="S88" s="177"/>
      <c r="T88" s="178"/>
      <c r="U88" s="178"/>
      <c r="V88" s="178"/>
      <c r="W88" s="178"/>
      <c r="X88" s="178"/>
      <c r="Y88" s="178"/>
      <c r="Z88" s="179"/>
      <c r="AA88" s="179"/>
      <c r="AB88" s="176"/>
      <c r="AC88" s="176"/>
      <c r="AD88" s="176"/>
      <c r="AE88" s="176"/>
      <c r="AF88" s="176"/>
      <c r="AG88" s="177"/>
      <c r="AH88" s="177"/>
      <c r="AI88" s="176"/>
      <c r="AJ88" s="176"/>
      <c r="AK88" s="176"/>
      <c r="AL88" s="176"/>
      <c r="AM88" s="176"/>
      <c r="AN88" s="177"/>
      <c r="AO88" s="177"/>
      <c r="AR88" s="180"/>
    </row>
    <row r="89" spans="3:47" ht="6.75" customHeight="1">
      <c r="M89" s="181"/>
      <c r="N89" s="181"/>
      <c r="O89" s="181"/>
      <c r="P89" s="181"/>
      <c r="Q89" s="181"/>
      <c r="R89" s="182"/>
      <c r="S89" s="182"/>
      <c r="T89" s="181"/>
      <c r="U89" s="181"/>
      <c r="V89" s="181"/>
      <c r="W89" s="181"/>
      <c r="X89" s="181"/>
      <c r="Y89" s="181"/>
      <c r="Z89" s="182"/>
      <c r="AA89" s="182"/>
      <c r="AB89" s="181"/>
      <c r="AC89" s="181"/>
      <c r="AD89" s="181"/>
      <c r="AE89" s="181"/>
      <c r="AF89" s="181"/>
      <c r="AG89" s="182"/>
      <c r="AH89" s="182"/>
      <c r="AI89" s="181"/>
      <c r="AJ89" s="181"/>
      <c r="AK89" s="181"/>
      <c r="AL89" s="181"/>
      <c r="AM89" s="181"/>
      <c r="AN89" s="182"/>
      <c r="AO89" s="182"/>
    </row>
    <row r="90" spans="3:47">
      <c r="C90" s="32" t="s">
        <v>139</v>
      </c>
      <c r="U90" s="1"/>
      <c r="Z90" s="137"/>
      <c r="AA90" s="137"/>
      <c r="AB90" s="137"/>
      <c r="AC90" s="137"/>
      <c r="AD90" s="137"/>
      <c r="AE90" s="137"/>
      <c r="AF90" s="137"/>
      <c r="AG90" s="137"/>
      <c r="AH90" s="137"/>
      <c r="AI90" s="137"/>
      <c r="AJ90" s="137"/>
      <c r="AK90" s="137"/>
    </row>
    <row r="91" spans="3:47">
      <c r="C91" s="140" t="s">
        <v>140</v>
      </c>
      <c r="D91" s="141"/>
      <c r="E91" s="141"/>
      <c r="F91" s="141"/>
      <c r="G91" s="142"/>
      <c r="H91" s="183" t="s">
        <v>141</v>
      </c>
      <c r="I91" s="183"/>
      <c r="J91" s="183"/>
      <c r="K91" s="183"/>
      <c r="L91" s="183"/>
      <c r="M91" s="184" t="s">
        <v>131</v>
      </c>
      <c r="N91" s="184"/>
      <c r="O91" s="184"/>
      <c r="P91" s="184"/>
      <c r="Q91" s="184"/>
      <c r="R91" s="184"/>
      <c r="S91" s="184"/>
      <c r="T91" s="184" t="s">
        <v>132</v>
      </c>
      <c r="U91" s="184"/>
      <c r="V91" s="184"/>
      <c r="W91" s="184"/>
      <c r="X91" s="184"/>
      <c r="Y91" s="184"/>
      <c r="Z91" s="184"/>
      <c r="AA91" s="184"/>
      <c r="AB91" s="184" t="s">
        <v>133</v>
      </c>
      <c r="AC91" s="184"/>
      <c r="AD91" s="184"/>
      <c r="AE91" s="184"/>
      <c r="AF91" s="184"/>
      <c r="AG91" s="184"/>
      <c r="AH91" s="184"/>
      <c r="AI91" s="146" t="s">
        <v>134</v>
      </c>
      <c r="AJ91" s="147"/>
      <c r="AK91" s="147"/>
      <c r="AL91" s="147"/>
      <c r="AM91" s="147"/>
      <c r="AN91" s="147"/>
      <c r="AO91" s="148"/>
    </row>
    <row r="92" spans="3:47">
      <c r="C92" s="149"/>
      <c r="D92" s="150"/>
      <c r="E92" s="150"/>
      <c r="F92" s="150"/>
      <c r="G92" s="151"/>
      <c r="H92" s="183"/>
      <c r="I92" s="183"/>
      <c r="J92" s="183"/>
      <c r="K92" s="183"/>
      <c r="L92" s="183"/>
      <c r="M92" s="184" t="s">
        <v>41</v>
      </c>
      <c r="N92" s="184"/>
      <c r="O92" s="184"/>
      <c r="P92" s="184"/>
      <c r="Q92" s="184"/>
      <c r="R92" s="184" t="s">
        <v>135</v>
      </c>
      <c r="S92" s="184"/>
      <c r="T92" s="184" t="s">
        <v>41</v>
      </c>
      <c r="U92" s="184"/>
      <c r="V92" s="184"/>
      <c r="W92" s="184"/>
      <c r="X92" s="184"/>
      <c r="Y92" s="184"/>
      <c r="Z92" s="184" t="s">
        <v>135</v>
      </c>
      <c r="AA92" s="184"/>
      <c r="AB92" s="184" t="s">
        <v>41</v>
      </c>
      <c r="AC92" s="184"/>
      <c r="AD92" s="184"/>
      <c r="AE92" s="184"/>
      <c r="AF92" s="184"/>
      <c r="AG92" s="184" t="s">
        <v>135</v>
      </c>
      <c r="AH92" s="184"/>
      <c r="AI92" s="184" t="s">
        <v>41</v>
      </c>
      <c r="AJ92" s="184"/>
      <c r="AK92" s="184"/>
      <c r="AL92" s="184"/>
      <c r="AM92" s="184"/>
      <c r="AN92" s="184" t="s">
        <v>135</v>
      </c>
      <c r="AO92" s="184"/>
      <c r="AR92" s="2">
        <v>9.305539671462304E-2</v>
      </c>
      <c r="AS92" s="185">
        <f>+AR92*H93</f>
        <v>18442.276853284282</v>
      </c>
      <c r="AT92" s="186"/>
      <c r="AU92" s="185"/>
    </row>
    <row r="93" spans="3:47">
      <c r="C93" s="187" t="s">
        <v>136</v>
      </c>
      <c r="D93" s="187"/>
      <c r="E93" s="187"/>
      <c r="F93" s="187"/>
      <c r="G93" s="187"/>
      <c r="H93" s="158">
        <v>198186</v>
      </c>
      <c r="I93" s="159"/>
      <c r="J93" s="159"/>
      <c r="K93" s="159"/>
      <c r="L93" s="160"/>
      <c r="M93" s="161">
        <v>163876.74240250592</v>
      </c>
      <c r="N93" s="162"/>
      <c r="O93" s="162"/>
      <c r="P93" s="162"/>
      <c r="Q93" s="163"/>
      <c r="R93" s="164">
        <f>+M93/H93</f>
        <v>0.82688354577268786</v>
      </c>
      <c r="S93" s="165"/>
      <c r="T93" s="166">
        <f>+AS94</f>
        <v>12207.835397494084</v>
      </c>
      <c r="U93" s="167"/>
      <c r="V93" s="167"/>
      <c r="W93" s="167"/>
      <c r="X93" s="167"/>
      <c r="Y93" s="168"/>
      <c r="Z93" s="169">
        <f>T93/H93</f>
        <v>6.1597869665335009E-2</v>
      </c>
      <c r="AA93" s="170"/>
      <c r="AB93" s="161">
        <f>+T93+M93</f>
        <v>176084.5778</v>
      </c>
      <c r="AC93" s="162"/>
      <c r="AD93" s="162"/>
      <c r="AE93" s="162"/>
      <c r="AF93" s="163"/>
      <c r="AG93" s="164">
        <f>+AB93/H93</f>
        <v>0.88848141543802284</v>
      </c>
      <c r="AH93" s="165"/>
      <c r="AI93" s="161">
        <f>+H93-AB93</f>
        <v>22101.422200000001</v>
      </c>
      <c r="AJ93" s="162"/>
      <c r="AK93" s="162"/>
      <c r="AL93" s="162"/>
      <c r="AM93" s="163"/>
      <c r="AN93" s="164">
        <f>+AI93/H93</f>
        <v>0.11151858456197714</v>
      </c>
      <c r="AO93" s="165"/>
      <c r="AT93" s="2">
        <v>18003.312200000015</v>
      </c>
    </row>
    <row r="94" spans="3:47">
      <c r="C94" s="187" t="s">
        <v>137</v>
      </c>
      <c r="D94" s="187"/>
      <c r="E94" s="187"/>
      <c r="F94" s="187"/>
      <c r="G94" s="187"/>
      <c r="H94" s="172">
        <f>H93</f>
        <v>198186</v>
      </c>
      <c r="I94" s="173"/>
      <c r="J94" s="173"/>
      <c r="K94" s="173"/>
      <c r="L94" s="174"/>
      <c r="M94" s="161">
        <f>+AS104</f>
        <v>120263.66</v>
      </c>
      <c r="N94" s="162"/>
      <c r="O94" s="162"/>
      <c r="P94" s="162"/>
      <c r="Q94" s="163"/>
      <c r="R94" s="164">
        <f>+M94/H93</f>
        <v>0.60682217714672082</v>
      </c>
      <c r="S94" s="165"/>
      <c r="T94" s="166">
        <f>+AU102</f>
        <v>54536.49</v>
      </c>
      <c r="U94" s="167"/>
      <c r="V94" s="167"/>
      <c r="W94" s="167"/>
      <c r="X94" s="167"/>
      <c r="Y94" s="168"/>
      <c r="Z94" s="169">
        <f>T94/H93</f>
        <v>0.27517831733825798</v>
      </c>
      <c r="AA94" s="170"/>
      <c r="AB94" s="161">
        <f>+T94+M94</f>
        <v>174800.15</v>
      </c>
      <c r="AC94" s="162"/>
      <c r="AD94" s="162"/>
      <c r="AE94" s="162"/>
      <c r="AF94" s="163"/>
      <c r="AG94" s="164">
        <f>AB94/H93</f>
        <v>0.88200049448497875</v>
      </c>
      <c r="AH94" s="165"/>
      <c r="AI94" s="161">
        <f>+H94-AB94</f>
        <v>23385.850000000006</v>
      </c>
      <c r="AJ94" s="162"/>
      <c r="AK94" s="162"/>
      <c r="AL94" s="162"/>
      <c r="AM94" s="163"/>
      <c r="AN94" s="164">
        <f>+AI94/H94</f>
        <v>0.11799950551502127</v>
      </c>
      <c r="AO94" s="165"/>
      <c r="AS94" s="2">
        <v>12207.835397494084</v>
      </c>
      <c r="AU94" s="188"/>
    </row>
    <row r="95" spans="3:47">
      <c r="C95" s="187" t="s">
        <v>142</v>
      </c>
      <c r="D95" s="187"/>
      <c r="E95" s="187"/>
      <c r="F95" s="187"/>
      <c r="G95" s="187"/>
      <c r="H95" s="172">
        <f>+AT105</f>
        <v>198186</v>
      </c>
      <c r="I95" s="173"/>
      <c r="J95" s="173"/>
      <c r="K95" s="173"/>
      <c r="L95" s="174"/>
      <c r="M95" s="161">
        <f>+M94</f>
        <v>120263.66</v>
      </c>
      <c r="N95" s="162"/>
      <c r="O95" s="162"/>
      <c r="P95" s="162"/>
      <c r="Q95" s="163"/>
      <c r="R95" s="164">
        <f>R94</f>
        <v>0.60682217714672082</v>
      </c>
      <c r="S95" s="165"/>
      <c r="T95" s="166">
        <f>+T94</f>
        <v>54536.49</v>
      </c>
      <c r="U95" s="167"/>
      <c r="V95" s="167"/>
      <c r="W95" s="167"/>
      <c r="X95" s="167"/>
      <c r="Y95" s="168"/>
      <c r="Z95" s="169">
        <f>Z94</f>
        <v>0.27517831733825798</v>
      </c>
      <c r="AA95" s="170"/>
      <c r="AB95" s="161">
        <f>+T95+M95</f>
        <v>174800.15</v>
      </c>
      <c r="AC95" s="162"/>
      <c r="AD95" s="162"/>
      <c r="AE95" s="162"/>
      <c r="AF95" s="163"/>
      <c r="AG95" s="164">
        <f>AG94</f>
        <v>0.88200049448497875</v>
      </c>
      <c r="AH95" s="165"/>
      <c r="AI95" s="161">
        <f>+H95-AB95</f>
        <v>23385.850000000006</v>
      </c>
      <c r="AJ95" s="156"/>
      <c r="AK95" s="156"/>
      <c r="AL95" s="156"/>
      <c r="AM95" s="157"/>
      <c r="AN95" s="164">
        <f>+AI95/H95</f>
        <v>0.11799950551502127</v>
      </c>
      <c r="AO95" s="165"/>
      <c r="AU95" s="180">
        <v>27394</v>
      </c>
    </row>
    <row r="96" spans="3:47">
      <c r="C96" s="50"/>
      <c r="D96" s="50"/>
      <c r="E96" s="50"/>
      <c r="F96" s="50"/>
      <c r="G96" s="50"/>
      <c r="H96" s="175"/>
      <c r="I96" s="50"/>
      <c r="J96" s="50"/>
      <c r="K96" s="50"/>
      <c r="L96" s="50"/>
      <c r="M96" s="176"/>
      <c r="N96" s="176"/>
      <c r="O96" s="176"/>
      <c r="P96" s="176"/>
      <c r="Q96" s="176"/>
      <c r="R96" s="177"/>
      <c r="S96" s="177"/>
      <c r="T96" s="178"/>
      <c r="U96" s="178"/>
      <c r="V96" s="178"/>
      <c r="W96" s="178"/>
      <c r="X96" s="178"/>
      <c r="Y96" s="178"/>
      <c r="Z96" s="179"/>
      <c r="AA96" s="179"/>
      <c r="AB96" s="176"/>
      <c r="AC96" s="176"/>
      <c r="AD96" s="176"/>
      <c r="AE96" s="176"/>
      <c r="AF96" s="176"/>
      <c r="AG96" s="177"/>
      <c r="AH96" s="177"/>
      <c r="AI96" s="176"/>
      <c r="AJ96" s="50"/>
      <c r="AK96" s="50"/>
      <c r="AL96" s="50"/>
      <c r="AM96" s="50"/>
      <c r="AN96" s="177"/>
      <c r="AO96" s="177"/>
    </row>
    <row r="97" spans="2:47" hidden="1">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2:47">
      <c r="B98" s="32" t="s">
        <v>143</v>
      </c>
    </row>
    <row r="99" spans="2:47">
      <c r="C99" s="189"/>
      <c r="D99" s="189"/>
      <c r="E99" s="189"/>
      <c r="F99" s="189"/>
      <c r="G99" s="189"/>
      <c r="H99" s="189"/>
      <c r="I99" s="189"/>
      <c r="J99" s="189"/>
      <c r="K99" s="189"/>
      <c r="L99" s="189"/>
    </row>
    <row r="100" spans="2:47" ht="12" customHeight="1">
      <c r="C100" s="189"/>
      <c r="D100" s="190"/>
      <c r="E100" s="191"/>
      <c r="F100" s="191"/>
      <c r="G100" s="191"/>
      <c r="H100" s="191"/>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1"/>
      <c r="AN100" s="191"/>
      <c r="AO100" s="192"/>
    </row>
    <row r="101" spans="2:47" ht="6.75" customHeight="1">
      <c r="C101" s="189"/>
      <c r="D101" s="193"/>
      <c r="E101" s="194"/>
      <c r="F101" s="194"/>
      <c r="G101" s="194"/>
      <c r="H101" s="194"/>
      <c r="I101" s="194"/>
      <c r="J101" s="194"/>
      <c r="K101" s="194"/>
      <c r="L101" s="194"/>
      <c r="M101" s="194"/>
      <c r="N101" s="194"/>
      <c r="O101" s="194"/>
      <c r="P101" s="194"/>
      <c r="Q101" s="194"/>
      <c r="R101" s="194"/>
      <c r="S101" s="194"/>
      <c r="T101" s="194"/>
      <c r="U101" s="194"/>
      <c r="V101" s="194"/>
      <c r="W101" s="194"/>
      <c r="X101" s="194"/>
      <c r="Y101" s="194"/>
      <c r="Z101" s="194"/>
      <c r="AA101" s="194"/>
      <c r="AB101" s="194"/>
      <c r="AC101" s="194"/>
      <c r="AD101" s="194"/>
      <c r="AE101" s="194"/>
      <c r="AF101" s="194"/>
      <c r="AG101" s="194"/>
      <c r="AH101" s="194"/>
      <c r="AI101" s="194"/>
      <c r="AJ101" s="194"/>
      <c r="AK101" s="194"/>
      <c r="AL101" s="194"/>
      <c r="AM101" s="194"/>
      <c r="AN101" s="194"/>
      <c r="AO101" s="195"/>
    </row>
    <row r="102" spans="2:47">
      <c r="C102" s="189"/>
      <c r="D102" s="196"/>
      <c r="E102" s="196"/>
      <c r="F102" s="196"/>
      <c r="G102" s="196"/>
      <c r="H102" s="196"/>
      <c r="I102" s="196"/>
      <c r="J102" s="196"/>
      <c r="K102" s="196"/>
      <c r="L102" s="196"/>
      <c r="M102" s="196"/>
      <c r="N102" s="196"/>
      <c r="O102" s="196"/>
      <c r="P102" s="196"/>
      <c r="Q102" s="196"/>
      <c r="R102" s="196"/>
      <c r="S102" s="196"/>
      <c r="T102" s="196"/>
      <c r="U102" s="196"/>
      <c r="V102" s="196"/>
      <c r="W102" s="196"/>
      <c r="X102" s="196"/>
      <c r="Y102" s="196"/>
      <c r="Z102" s="196"/>
      <c r="AA102" s="196"/>
      <c r="AB102" s="196"/>
      <c r="AC102" s="196"/>
      <c r="AD102" s="196"/>
      <c r="AE102" s="196"/>
      <c r="AF102" s="196"/>
      <c r="AG102" s="196"/>
      <c r="AH102" s="196"/>
      <c r="AI102" s="196"/>
      <c r="AJ102" s="196"/>
      <c r="AK102" s="196"/>
      <c r="AL102" s="196"/>
      <c r="AM102" s="196"/>
      <c r="AN102" s="196"/>
      <c r="AO102" s="196"/>
      <c r="AS102" s="180">
        <v>21324.2</v>
      </c>
      <c r="AT102" s="180">
        <v>83939.46</v>
      </c>
      <c r="AU102" s="180">
        <v>54536.49</v>
      </c>
    </row>
    <row r="103" spans="2:47">
      <c r="C103" s="189"/>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S103" s="180">
        <v>15000</v>
      </c>
      <c r="AT103" s="181">
        <f>+AS102+AT102+AU102</f>
        <v>159800.15</v>
      </c>
    </row>
    <row r="104" spans="2:47">
      <c r="C104" s="189"/>
      <c r="D104" s="197" t="s">
        <v>144</v>
      </c>
      <c r="E104" s="32"/>
      <c r="AS104" s="181">
        <f>+AS103+AS102+AT102</f>
        <v>120263.66</v>
      </c>
    </row>
    <row r="105" spans="2:47" ht="16.5">
      <c r="C105" s="189"/>
      <c r="D105" s="197"/>
      <c r="E105" s="32"/>
      <c r="AO105" s="198"/>
      <c r="AT105" s="199">
        <v>198186</v>
      </c>
    </row>
    <row r="106" spans="2:47">
      <c r="C106" s="189"/>
      <c r="D106" s="200" t="s">
        <v>145</v>
      </c>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1"/>
      <c r="AT106" s="181">
        <f>+AS103+AS102+AT102+AU102</f>
        <v>174800.15</v>
      </c>
    </row>
    <row r="107" spans="2:47">
      <c r="C107" s="189"/>
      <c r="D107" s="200" t="s">
        <v>146</v>
      </c>
      <c r="E107" s="200"/>
      <c r="F107" s="200"/>
      <c r="G107" s="200" t="s">
        <v>147</v>
      </c>
      <c r="H107" s="200"/>
      <c r="I107" s="200"/>
      <c r="J107" s="200"/>
      <c r="K107" s="200"/>
      <c r="L107" s="200"/>
      <c r="M107" s="200" t="s">
        <v>148</v>
      </c>
      <c r="N107" s="200"/>
      <c r="O107" s="200"/>
      <c r="P107" s="200"/>
      <c r="Q107" s="200"/>
      <c r="R107" s="200"/>
      <c r="S107" s="200"/>
      <c r="T107" s="200"/>
      <c r="U107" s="200"/>
      <c r="V107" s="200"/>
      <c r="W107" s="200"/>
      <c r="X107" s="200"/>
      <c r="Y107" s="200" t="s">
        <v>149</v>
      </c>
      <c r="Z107" s="200"/>
      <c r="AA107" s="200"/>
      <c r="AB107" s="200"/>
      <c r="AC107" s="200"/>
      <c r="AD107" s="200"/>
      <c r="AE107" s="200"/>
      <c r="AF107" s="200"/>
      <c r="AG107" s="200"/>
      <c r="AH107" s="200"/>
      <c r="AI107" s="200"/>
      <c r="AJ107" s="200"/>
      <c r="AK107" s="202" t="s">
        <v>150</v>
      </c>
      <c r="AL107" s="202"/>
      <c r="AM107" s="202"/>
      <c r="AN107" s="202"/>
      <c r="AO107" s="203"/>
    </row>
    <row r="108" spans="2:47" ht="33.75" customHeight="1">
      <c r="C108" s="189"/>
      <c r="D108" s="200"/>
      <c r="E108" s="200"/>
      <c r="F108" s="200"/>
      <c r="G108" s="200" t="s">
        <v>151</v>
      </c>
      <c r="H108" s="200"/>
      <c r="I108" s="200"/>
      <c r="J108" s="200" t="s">
        <v>152</v>
      </c>
      <c r="K108" s="200"/>
      <c r="L108" s="200"/>
      <c r="M108" s="200" t="s">
        <v>153</v>
      </c>
      <c r="N108" s="200"/>
      <c r="O108" s="200"/>
      <c r="P108" s="200" t="s">
        <v>154</v>
      </c>
      <c r="Q108" s="200"/>
      <c r="R108" s="200"/>
      <c r="S108" s="200" t="s">
        <v>155</v>
      </c>
      <c r="T108" s="200"/>
      <c r="U108" s="200"/>
      <c r="V108" s="200" t="s">
        <v>156</v>
      </c>
      <c r="W108" s="200"/>
      <c r="X108" s="200"/>
      <c r="Y108" s="200" t="s">
        <v>153</v>
      </c>
      <c r="Z108" s="200"/>
      <c r="AA108" s="200"/>
      <c r="AB108" s="200" t="s">
        <v>154</v>
      </c>
      <c r="AC108" s="200"/>
      <c r="AD108" s="200"/>
      <c r="AE108" s="200" t="s">
        <v>155</v>
      </c>
      <c r="AF108" s="200"/>
      <c r="AG108" s="200"/>
      <c r="AH108" s="200" t="s">
        <v>156</v>
      </c>
      <c r="AI108" s="200"/>
      <c r="AJ108" s="200"/>
      <c r="AK108" s="202"/>
      <c r="AL108" s="202"/>
      <c r="AM108" s="202"/>
      <c r="AN108" s="202"/>
      <c r="AO108" s="203"/>
    </row>
    <row r="109" spans="2:47">
      <c r="C109" s="189"/>
      <c r="D109" s="202">
        <v>1</v>
      </c>
      <c r="E109" s="202"/>
      <c r="F109" s="202"/>
      <c r="G109" s="204">
        <v>44743</v>
      </c>
      <c r="H109" s="205"/>
      <c r="I109" s="206"/>
      <c r="J109" s="204">
        <v>44757</v>
      </c>
      <c r="K109" s="205"/>
      <c r="L109" s="206"/>
      <c r="M109" s="207">
        <f>+'[1]FF-05'!AQ18+'[1]FF-05'!AQ19+'[1]FF-05'!AQ20+'[1]FF-05'!AQ21+'[1]FF-05'!AQ22</f>
        <v>52</v>
      </c>
      <c r="N109" s="38"/>
      <c r="O109" s="39"/>
      <c r="P109" s="207">
        <f>+'[1]FF-05'!AQ16+'[1]FF-05'!AQ17</f>
        <v>20</v>
      </c>
      <c r="Q109" s="38"/>
      <c r="R109" s="39"/>
      <c r="S109" s="207"/>
      <c r="T109" s="38"/>
      <c r="U109" s="39"/>
      <c r="V109" s="37">
        <f>+'[1]FF-05'!AZ16+'[1]FF-05'!AZ17+'[1]FF-05'!AZ18+'[1]FF-05'!AZ19</f>
        <v>0</v>
      </c>
      <c r="W109" s="38"/>
      <c r="X109" s="39"/>
      <c r="Y109" s="37">
        <f>M109*60</f>
        <v>3120</v>
      </c>
      <c r="Z109" s="38"/>
      <c r="AA109" s="39"/>
      <c r="AB109" s="37">
        <f>P109*75</f>
        <v>1500</v>
      </c>
      <c r="AC109" s="38"/>
      <c r="AD109" s="39"/>
      <c r="AE109" s="37">
        <f>S109*90</f>
        <v>0</v>
      </c>
      <c r="AF109" s="38"/>
      <c r="AG109" s="39"/>
      <c r="AH109" s="37">
        <f>V109*66.19</f>
        <v>0</v>
      </c>
      <c r="AI109" s="38"/>
      <c r="AJ109" s="39"/>
      <c r="AK109" s="208">
        <f>Y109+AB109+AE109+AH109</f>
        <v>4620</v>
      </c>
      <c r="AL109" s="208"/>
      <c r="AM109" s="208"/>
      <c r="AN109" s="208"/>
      <c r="AO109" s="209"/>
    </row>
    <row r="110" spans="2:47">
      <c r="C110" s="189"/>
      <c r="D110" s="37"/>
      <c r="E110" s="38"/>
      <c r="F110" s="39"/>
      <c r="G110" s="204"/>
      <c r="H110" s="205"/>
      <c r="I110" s="206"/>
      <c r="J110" s="204"/>
      <c r="K110" s="205"/>
      <c r="L110" s="206"/>
      <c r="M110" s="207"/>
      <c r="N110" s="38"/>
      <c r="O110" s="39"/>
      <c r="P110" s="207"/>
      <c r="Q110" s="38"/>
      <c r="R110" s="39"/>
      <c r="S110" s="207"/>
      <c r="T110" s="38"/>
      <c r="U110" s="39"/>
      <c r="V110" s="37"/>
      <c r="W110" s="38"/>
      <c r="X110" s="39"/>
      <c r="Y110" s="37"/>
      <c r="Z110" s="38"/>
      <c r="AA110" s="39"/>
      <c r="AB110" s="37"/>
      <c r="AC110" s="38"/>
      <c r="AD110" s="39"/>
      <c r="AE110" s="37"/>
      <c r="AF110" s="38"/>
      <c r="AG110" s="39"/>
      <c r="AH110" s="37"/>
      <c r="AI110" s="38"/>
      <c r="AJ110" s="39"/>
      <c r="AK110" s="208"/>
      <c r="AL110" s="208"/>
      <c r="AM110" s="208"/>
      <c r="AN110" s="208"/>
      <c r="AO110" s="209"/>
    </row>
    <row r="111" spans="2:47">
      <c r="C111" s="189"/>
      <c r="D111" s="37"/>
      <c r="E111" s="38"/>
      <c r="F111" s="39"/>
      <c r="G111" s="204"/>
      <c r="H111" s="205"/>
      <c r="I111" s="206"/>
      <c r="J111" s="204"/>
      <c r="K111" s="205"/>
      <c r="L111" s="206"/>
      <c r="M111" s="207"/>
      <c r="N111" s="38"/>
      <c r="O111" s="39"/>
      <c r="P111" s="207"/>
      <c r="Q111" s="38"/>
      <c r="R111" s="39"/>
      <c r="S111" s="207"/>
      <c r="T111" s="38"/>
      <c r="U111" s="39"/>
      <c r="V111" s="37"/>
      <c r="W111" s="38"/>
      <c r="X111" s="39"/>
      <c r="Y111" s="37"/>
      <c r="Z111" s="38"/>
      <c r="AA111" s="39"/>
      <c r="AB111" s="37"/>
      <c r="AC111" s="38"/>
      <c r="AD111" s="39"/>
      <c r="AE111" s="37"/>
      <c r="AF111" s="38"/>
      <c r="AG111" s="39"/>
      <c r="AH111" s="37"/>
      <c r="AI111" s="38"/>
      <c r="AJ111" s="39"/>
      <c r="AK111" s="208"/>
      <c r="AL111" s="208"/>
      <c r="AM111" s="208"/>
      <c r="AN111" s="208"/>
      <c r="AO111" s="209"/>
    </row>
    <row r="112" spans="2:47">
      <c r="C112" s="189"/>
      <c r="D112" s="210" t="s">
        <v>157</v>
      </c>
      <c r="E112" s="211"/>
      <c r="F112" s="211"/>
      <c r="G112" s="211"/>
      <c r="H112" s="211"/>
      <c r="I112" s="211"/>
      <c r="J112" s="211"/>
      <c r="K112" s="211"/>
      <c r="L112" s="212"/>
      <c r="M112" s="207">
        <f>SUM(M109:O111)</f>
        <v>52</v>
      </c>
      <c r="N112" s="213"/>
      <c r="O112" s="214"/>
      <c r="P112" s="207">
        <f>SUM(P109:R111)</f>
        <v>20</v>
      </c>
      <c r="Q112" s="213"/>
      <c r="R112" s="214"/>
      <c r="S112" s="207">
        <f>SUM(S109:U111)</f>
        <v>0</v>
      </c>
      <c r="T112" s="213"/>
      <c r="U112" s="214"/>
      <c r="V112" s="207">
        <f>SUM(V109:X111)</f>
        <v>0</v>
      </c>
      <c r="W112" s="213"/>
      <c r="X112" s="214"/>
      <c r="Y112" s="37">
        <f>M112*60</f>
        <v>3120</v>
      </c>
      <c r="Z112" s="38"/>
      <c r="AA112" s="39"/>
      <c r="AB112" s="37">
        <f>P112*75</f>
        <v>1500</v>
      </c>
      <c r="AC112" s="38"/>
      <c r="AD112" s="39"/>
      <c r="AE112" s="37">
        <f>S112*90</f>
        <v>0</v>
      </c>
      <c r="AF112" s="38"/>
      <c r="AG112" s="39"/>
      <c r="AH112" s="37">
        <f>SUM(AH109:AJ111)</f>
        <v>0</v>
      </c>
      <c r="AI112" s="38"/>
      <c r="AJ112" s="39"/>
      <c r="AK112" s="208">
        <f>SUM(AK109:AO111)</f>
        <v>4620</v>
      </c>
      <c r="AL112" s="208"/>
      <c r="AM112" s="208"/>
      <c r="AN112" s="208"/>
      <c r="AO112" s="209"/>
    </row>
    <row r="113" spans="2:45">
      <c r="C113" s="189"/>
      <c r="D113" s="196"/>
      <c r="E113" s="196"/>
      <c r="F113" s="196"/>
      <c r="G113" s="196"/>
      <c r="H113" s="196"/>
      <c r="I113" s="196"/>
      <c r="J113" s="196"/>
      <c r="K113" s="196"/>
      <c r="L113" s="215"/>
      <c r="M113" s="215"/>
      <c r="N113" s="215"/>
      <c r="O113" s="196"/>
      <c r="P113" s="215"/>
      <c r="Q113" s="215"/>
      <c r="R113" s="215"/>
      <c r="S113" s="196"/>
      <c r="T113" s="196"/>
      <c r="U113" s="196"/>
      <c r="V113" s="196"/>
      <c r="W113" s="196"/>
      <c r="X113" s="196"/>
      <c r="Y113" s="196"/>
      <c r="Z113" s="196"/>
      <c r="AA113" s="196"/>
      <c r="AB113" s="196"/>
      <c r="AC113" s="196"/>
      <c r="AD113" s="196"/>
      <c r="AE113" s="196"/>
      <c r="AF113" s="196"/>
      <c r="AG113" s="196"/>
      <c r="AH113" s="196"/>
      <c r="AI113" s="196"/>
      <c r="AJ113" s="196"/>
      <c r="AK113" s="196"/>
      <c r="AL113" s="215"/>
      <c r="AM113" s="215"/>
      <c r="AN113" s="215"/>
      <c r="AO113" s="215"/>
      <c r="AQ113" s="181"/>
    </row>
    <row r="114" spans="2:45">
      <c r="C114" s="189"/>
      <c r="D114" s="196"/>
      <c r="E114" s="196"/>
      <c r="F114" s="196"/>
      <c r="G114" s="196"/>
      <c r="H114" s="196"/>
      <c r="I114" s="196"/>
      <c r="J114" s="196"/>
      <c r="K114" s="196"/>
      <c r="L114" s="196"/>
      <c r="M114" s="196"/>
      <c r="N114" s="196"/>
      <c r="O114" s="196"/>
      <c r="P114" s="196"/>
      <c r="R114" s="196"/>
      <c r="S114" s="196"/>
      <c r="T114" s="196"/>
      <c r="U114" s="196"/>
      <c r="V114" s="196"/>
      <c r="W114" s="196"/>
      <c r="X114" s="196"/>
      <c r="Y114" s="196"/>
      <c r="Z114" s="196"/>
      <c r="AA114" s="196"/>
      <c r="AB114" s="196"/>
      <c r="AC114" s="196"/>
      <c r="AD114" s="196"/>
      <c r="AE114" s="196"/>
      <c r="AF114" s="196"/>
      <c r="AG114" s="196"/>
      <c r="AH114" s="196"/>
      <c r="AI114" s="196"/>
      <c r="AJ114" s="196"/>
      <c r="AK114" s="196"/>
      <c r="AL114" s="196"/>
      <c r="AM114" s="196"/>
      <c r="AN114" s="196"/>
      <c r="AO114" s="196"/>
    </row>
    <row r="115" spans="2:45">
      <c r="C115" s="32" t="s">
        <v>158</v>
      </c>
      <c r="U115" s="1"/>
      <c r="Z115" s="137"/>
      <c r="AA115" s="137"/>
      <c r="AB115" s="137"/>
      <c r="AC115" s="137"/>
      <c r="AD115" s="137"/>
      <c r="AE115" s="137"/>
      <c r="AF115" s="137"/>
      <c r="AG115" s="137"/>
      <c r="AH115" s="137"/>
      <c r="AI115" s="137"/>
      <c r="AJ115" s="137"/>
      <c r="AK115" s="137"/>
    </row>
    <row r="116" spans="2:45">
      <c r="C116" s="189"/>
      <c r="D116" s="216" t="s">
        <v>159</v>
      </c>
      <c r="E116" s="217"/>
      <c r="F116" s="217"/>
      <c r="G116" s="217"/>
      <c r="H116" s="218"/>
      <c r="I116" s="219" t="s">
        <v>160</v>
      </c>
      <c r="J116" s="219"/>
      <c r="K116" s="219"/>
      <c r="L116" s="219"/>
      <c r="M116" s="219"/>
      <c r="N116" s="187" t="s">
        <v>131</v>
      </c>
      <c r="O116" s="187"/>
      <c r="P116" s="187"/>
      <c r="Q116" s="187"/>
      <c r="R116" s="187"/>
      <c r="S116" s="187"/>
      <c r="T116" s="187"/>
      <c r="U116" s="187" t="s">
        <v>132</v>
      </c>
      <c r="V116" s="187"/>
      <c r="W116" s="187"/>
      <c r="X116" s="187"/>
      <c r="Y116" s="187"/>
      <c r="Z116" s="187"/>
      <c r="AA116" s="187"/>
      <c r="AB116" s="187"/>
      <c r="AC116" s="187" t="s">
        <v>133</v>
      </c>
      <c r="AD116" s="187"/>
      <c r="AE116" s="187"/>
      <c r="AF116" s="187"/>
      <c r="AG116" s="187"/>
      <c r="AH116" s="187"/>
      <c r="AI116" s="187"/>
      <c r="AJ116" s="187" t="s">
        <v>134</v>
      </c>
      <c r="AK116" s="187"/>
      <c r="AL116" s="187"/>
      <c r="AM116" s="187"/>
      <c r="AN116" s="187"/>
      <c r="AO116" s="187"/>
      <c r="AP116" s="220"/>
    </row>
    <row r="117" spans="2:45" ht="27" customHeight="1">
      <c r="C117" s="189"/>
      <c r="D117" s="221"/>
      <c r="E117" s="222"/>
      <c r="F117" s="222"/>
      <c r="G117" s="222"/>
      <c r="H117" s="223"/>
      <c r="I117" s="219"/>
      <c r="J117" s="219"/>
      <c r="K117" s="219"/>
      <c r="L117" s="219"/>
      <c r="M117" s="219"/>
      <c r="N117" s="187" t="s">
        <v>41</v>
      </c>
      <c r="O117" s="187"/>
      <c r="P117" s="187"/>
      <c r="Q117" s="187"/>
      <c r="R117" s="187"/>
      <c r="S117" s="187" t="s">
        <v>135</v>
      </c>
      <c r="T117" s="187"/>
      <c r="U117" s="187" t="s">
        <v>41</v>
      </c>
      <c r="V117" s="187"/>
      <c r="W117" s="187"/>
      <c r="X117" s="187"/>
      <c r="Y117" s="187"/>
      <c r="Z117" s="187"/>
      <c r="AA117" s="187" t="s">
        <v>135</v>
      </c>
      <c r="AB117" s="187"/>
      <c r="AC117" s="187" t="s">
        <v>41</v>
      </c>
      <c r="AD117" s="187"/>
      <c r="AE117" s="187"/>
      <c r="AF117" s="187"/>
      <c r="AG117" s="187"/>
      <c r="AH117" s="187" t="s">
        <v>135</v>
      </c>
      <c r="AI117" s="187"/>
      <c r="AJ117" s="187" t="s">
        <v>41</v>
      </c>
      <c r="AK117" s="187"/>
      <c r="AL117" s="187"/>
      <c r="AM117" s="187"/>
      <c r="AN117" s="187"/>
      <c r="AO117" s="187" t="s">
        <v>135</v>
      </c>
      <c r="AP117" s="220"/>
    </row>
    <row r="118" spans="2:45" ht="25.5" customHeight="1">
      <c r="C118" s="189"/>
      <c r="D118" s="202" t="s">
        <v>136</v>
      </c>
      <c r="E118" s="202"/>
      <c r="F118" s="202"/>
      <c r="G118" s="202"/>
      <c r="H118" s="202"/>
      <c r="I118" s="208">
        <v>23337.68</v>
      </c>
      <c r="J118" s="208"/>
      <c r="K118" s="208"/>
      <c r="L118" s="208"/>
      <c r="M118" s="208"/>
      <c r="N118" s="208">
        <v>21669.402603820919</v>
      </c>
      <c r="O118" s="208"/>
      <c r="P118" s="208"/>
      <c r="Q118" s="208"/>
      <c r="R118" s="208"/>
      <c r="S118" s="224">
        <f>+N118/I118</f>
        <v>0.9285157138079243</v>
      </c>
      <c r="T118" s="224"/>
      <c r="U118" s="225">
        <f>+I118-N118</f>
        <v>1668.2773961790808</v>
      </c>
      <c r="V118" s="225"/>
      <c r="W118" s="225"/>
      <c r="X118" s="225"/>
      <c r="Y118" s="225"/>
      <c r="Z118" s="225"/>
      <c r="AA118" s="224">
        <f>+U118/I118</f>
        <v>7.1484286192075683E-2</v>
      </c>
      <c r="AB118" s="224"/>
      <c r="AC118" s="208">
        <f>+U118+N118</f>
        <v>23337.68</v>
      </c>
      <c r="AD118" s="208"/>
      <c r="AE118" s="208"/>
      <c r="AF118" s="208"/>
      <c r="AG118" s="208"/>
      <c r="AH118" s="224">
        <f>+AC118/I118</f>
        <v>1</v>
      </c>
      <c r="AI118" s="224"/>
      <c r="AJ118" s="208">
        <f>+I118-AC118</f>
        <v>0</v>
      </c>
      <c r="AK118" s="208"/>
      <c r="AL118" s="208"/>
      <c r="AM118" s="208"/>
      <c r="AN118" s="208"/>
      <c r="AO118" s="224">
        <f>+AJ118/I118</f>
        <v>0</v>
      </c>
      <c r="AP118" s="226"/>
    </row>
    <row r="119" spans="2:45">
      <c r="C119" s="189"/>
      <c r="D119" s="202" t="s">
        <v>137</v>
      </c>
      <c r="E119" s="202"/>
      <c r="F119" s="202"/>
      <c r="G119" s="202"/>
      <c r="H119" s="202"/>
      <c r="I119" s="208">
        <f>I118</f>
        <v>23337.68</v>
      </c>
      <c r="J119" s="208"/>
      <c r="K119" s="208"/>
      <c r="L119" s="208"/>
      <c r="M119" s="208"/>
      <c r="N119" s="208">
        <v>31740</v>
      </c>
      <c r="O119" s="208"/>
      <c r="P119" s="208"/>
      <c r="Q119" s="208"/>
      <c r="R119" s="208"/>
      <c r="S119" s="224">
        <f>N119/I118</f>
        <v>1.3600323596861386</v>
      </c>
      <c r="T119" s="224"/>
      <c r="U119" s="227">
        <f>+'[1]FF-05'!H28</f>
        <v>4620</v>
      </c>
      <c r="V119" s="228"/>
      <c r="W119" s="228"/>
      <c r="X119" s="228"/>
      <c r="Y119" s="228"/>
      <c r="Z119" s="229"/>
      <c r="AA119" s="230">
        <f>U119/I118</f>
        <v>0.19796312229836041</v>
      </c>
      <c r="AB119" s="231"/>
      <c r="AC119" s="208">
        <f>+N119+U119</f>
        <v>36360</v>
      </c>
      <c r="AD119" s="208"/>
      <c r="AE119" s="208"/>
      <c r="AF119" s="208"/>
      <c r="AG119" s="208"/>
      <c r="AH119" s="224">
        <f>AC119/I118</f>
        <v>1.5579954819844988</v>
      </c>
      <c r="AI119" s="224"/>
      <c r="AJ119" s="208">
        <f>I118-AC119</f>
        <v>-13022.32</v>
      </c>
      <c r="AK119" s="208"/>
      <c r="AL119" s="208"/>
      <c r="AM119" s="208"/>
      <c r="AN119" s="208"/>
      <c r="AO119" s="224">
        <f>AJ119/I118</f>
        <v>-0.55799548198449889</v>
      </c>
      <c r="AP119" s="226"/>
      <c r="AS119" s="181"/>
    </row>
    <row r="120" spans="2:45" hidden="1">
      <c r="C120" s="189"/>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96"/>
      <c r="AL120" s="196"/>
      <c r="AM120" s="196"/>
      <c r="AN120" s="196"/>
      <c r="AO120" s="196"/>
    </row>
    <row r="121" spans="2:45">
      <c r="B121" s="32" t="s">
        <v>161</v>
      </c>
      <c r="C121" s="189"/>
      <c r="D121" s="232"/>
      <c r="E121" s="232"/>
      <c r="F121" s="232"/>
      <c r="G121" s="232"/>
      <c r="H121" s="232"/>
      <c r="I121" s="232"/>
      <c r="J121" s="232"/>
      <c r="K121" s="232"/>
      <c r="L121" s="232"/>
      <c r="M121" s="232"/>
      <c r="N121" s="232"/>
      <c r="O121" s="232"/>
      <c r="P121" s="232"/>
      <c r="Q121" s="232"/>
      <c r="R121" s="232"/>
      <c r="S121" s="232"/>
      <c r="T121" s="232"/>
      <c r="U121" s="232"/>
      <c r="V121" s="232"/>
      <c r="W121" s="232"/>
      <c r="X121" s="232"/>
      <c r="Y121" s="232"/>
      <c r="Z121" s="232"/>
      <c r="AA121" s="232"/>
      <c r="AB121" s="232"/>
      <c r="AC121" s="232"/>
      <c r="AD121" s="232"/>
      <c r="AE121" s="232"/>
      <c r="AF121" s="232"/>
      <c r="AG121" s="232"/>
      <c r="AH121" s="232"/>
      <c r="AI121" s="232"/>
      <c r="AJ121" s="232"/>
      <c r="AK121" s="232"/>
      <c r="AL121" s="232"/>
      <c r="AM121" s="232"/>
      <c r="AN121" s="232"/>
      <c r="AO121" s="232"/>
    </row>
    <row r="122" spans="2:45">
      <c r="C122" s="233" t="s">
        <v>162</v>
      </c>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234"/>
      <c r="AB122" s="234"/>
      <c r="AC122" s="234"/>
      <c r="AD122" s="234"/>
      <c r="AE122" s="234"/>
      <c r="AF122" s="234"/>
      <c r="AG122" s="234"/>
      <c r="AH122" s="234"/>
      <c r="AI122" s="234"/>
      <c r="AJ122" s="234"/>
      <c r="AK122" s="234"/>
      <c r="AL122" s="234"/>
      <c r="AM122" s="234"/>
      <c r="AN122" s="234"/>
      <c r="AO122" s="234"/>
      <c r="AP122" s="235"/>
    </row>
    <row r="123" spans="2:45">
      <c r="C123" s="236"/>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237"/>
      <c r="Z123" s="237"/>
      <c r="AA123" s="237"/>
      <c r="AB123" s="237"/>
      <c r="AC123" s="237"/>
      <c r="AD123" s="237"/>
      <c r="AE123" s="237"/>
      <c r="AF123" s="237"/>
      <c r="AG123" s="237"/>
      <c r="AH123" s="237"/>
      <c r="AI123" s="237"/>
      <c r="AJ123" s="237"/>
      <c r="AK123" s="237"/>
      <c r="AL123" s="237"/>
      <c r="AM123" s="237"/>
      <c r="AN123" s="237"/>
      <c r="AO123" s="237"/>
      <c r="AP123" s="238"/>
    </row>
    <row r="124" spans="2:45" ht="27" customHeight="1">
      <c r="C124" s="239"/>
      <c r="D124" s="240"/>
      <c r="E124" s="240"/>
      <c r="F124" s="240"/>
      <c r="G124" s="240"/>
      <c r="H124" s="240"/>
      <c r="I124" s="240"/>
      <c r="J124" s="240"/>
      <c r="K124" s="240"/>
      <c r="L124" s="240"/>
      <c r="M124" s="240"/>
      <c r="N124" s="240"/>
      <c r="O124" s="240"/>
      <c r="P124" s="240"/>
      <c r="Q124" s="240"/>
      <c r="R124" s="240"/>
      <c r="S124" s="240"/>
      <c r="T124" s="240"/>
      <c r="U124" s="240"/>
      <c r="V124" s="240"/>
      <c r="W124" s="240"/>
      <c r="X124" s="240"/>
      <c r="Y124" s="240"/>
      <c r="Z124" s="240"/>
      <c r="AA124" s="240"/>
      <c r="AB124" s="240"/>
      <c r="AC124" s="240"/>
      <c r="AD124" s="240"/>
      <c r="AE124" s="240"/>
      <c r="AF124" s="240"/>
      <c r="AG124" s="240"/>
      <c r="AH124" s="240"/>
      <c r="AI124" s="240"/>
      <c r="AJ124" s="240"/>
      <c r="AK124" s="240"/>
      <c r="AL124" s="240"/>
      <c r="AM124" s="240"/>
      <c r="AN124" s="240"/>
      <c r="AO124" s="240"/>
      <c r="AP124" s="241"/>
    </row>
    <row r="125" spans="2:45" hidden="1">
      <c r="C125" s="189"/>
      <c r="D125" s="232"/>
      <c r="E125" s="232"/>
      <c r="F125" s="232"/>
      <c r="G125" s="232"/>
      <c r="H125" s="232"/>
      <c r="I125" s="232"/>
      <c r="J125" s="232"/>
      <c r="K125" s="232"/>
      <c r="L125" s="232"/>
      <c r="M125" s="232"/>
      <c r="N125" s="232"/>
      <c r="O125" s="232"/>
      <c r="P125" s="232"/>
      <c r="Q125" s="232"/>
      <c r="R125" s="232"/>
      <c r="S125" s="232"/>
      <c r="T125" s="232"/>
      <c r="U125" s="232"/>
      <c r="V125" s="232"/>
      <c r="W125" s="232"/>
      <c r="X125" s="232"/>
      <c r="Y125" s="232"/>
      <c r="Z125" s="232"/>
      <c r="AA125" s="232"/>
      <c r="AB125" s="232"/>
      <c r="AC125" s="232"/>
      <c r="AD125" s="232"/>
      <c r="AE125" s="232"/>
      <c r="AF125" s="232"/>
      <c r="AG125" s="232"/>
      <c r="AH125" s="232"/>
      <c r="AI125" s="232"/>
      <c r="AJ125" s="232"/>
      <c r="AK125" s="232"/>
      <c r="AL125" s="232"/>
      <c r="AM125" s="232"/>
      <c r="AN125" s="232"/>
      <c r="AO125" s="232"/>
    </row>
    <row r="126" spans="2:45">
      <c r="C126" s="189"/>
      <c r="D126" s="232"/>
      <c r="E126" s="232"/>
      <c r="F126" s="232"/>
      <c r="G126" s="232"/>
      <c r="H126" s="232"/>
      <c r="I126" s="232"/>
      <c r="J126" s="232"/>
      <c r="K126" s="232"/>
      <c r="L126" s="232"/>
      <c r="M126" s="232"/>
      <c r="N126" s="232"/>
      <c r="O126" s="232"/>
      <c r="P126" s="232"/>
      <c r="Q126" s="232"/>
      <c r="R126" s="232"/>
      <c r="S126" s="232"/>
      <c r="T126" s="232"/>
      <c r="U126" s="232"/>
      <c r="V126" s="232"/>
      <c r="W126" s="232"/>
      <c r="X126" s="232"/>
      <c r="Y126" s="232"/>
      <c r="Z126" s="232"/>
      <c r="AA126" s="232"/>
      <c r="AB126" s="232"/>
      <c r="AC126" s="232"/>
      <c r="AD126" s="232"/>
      <c r="AE126" s="232"/>
      <c r="AF126" s="232"/>
      <c r="AG126" s="232"/>
      <c r="AH126" s="232"/>
      <c r="AI126" s="232"/>
      <c r="AJ126" s="232"/>
      <c r="AK126" s="232"/>
      <c r="AL126" s="232"/>
      <c r="AM126" s="232"/>
      <c r="AN126" s="232"/>
      <c r="AO126" s="232"/>
    </row>
    <row r="127" spans="2:45">
      <c r="B127" s="32" t="s">
        <v>163</v>
      </c>
      <c r="C127" s="189"/>
      <c r="D127" s="232"/>
      <c r="E127" s="232"/>
      <c r="AC127" s="232"/>
      <c r="AD127" s="232"/>
      <c r="AE127" s="232"/>
      <c r="AF127" s="232"/>
      <c r="AG127" s="232"/>
      <c r="AH127" s="232"/>
      <c r="AI127" s="232"/>
      <c r="AJ127" s="232"/>
      <c r="AK127" s="232"/>
      <c r="AL127" s="232"/>
      <c r="AM127" s="232"/>
      <c r="AN127" s="232"/>
      <c r="AO127" s="232"/>
    </row>
    <row r="128" spans="2:45">
      <c r="C128" s="32" t="s">
        <v>164</v>
      </c>
      <c r="AC128" s="232"/>
      <c r="AD128" s="232"/>
      <c r="AE128" s="232"/>
      <c r="AF128" s="232"/>
      <c r="AG128" s="232"/>
      <c r="AH128" s="232"/>
      <c r="AI128" s="232"/>
      <c r="AJ128" s="232"/>
      <c r="AK128" s="232"/>
      <c r="AL128" s="232"/>
      <c r="AM128" s="232"/>
      <c r="AN128" s="232"/>
      <c r="AO128" s="232"/>
    </row>
    <row r="129" spans="2:77" ht="16.5" thickBot="1">
      <c r="AC129" s="232"/>
      <c r="AD129" s="232"/>
      <c r="AE129" s="232"/>
      <c r="AF129" s="232"/>
      <c r="AG129" s="232"/>
      <c r="AH129" s="232"/>
      <c r="AI129" s="232"/>
      <c r="AJ129" s="232"/>
      <c r="AK129" s="232"/>
      <c r="AL129" s="232"/>
      <c r="AM129" s="232"/>
      <c r="AN129" s="232"/>
      <c r="AO129" s="232"/>
    </row>
    <row r="130" spans="2:77" ht="16.5" thickBot="1">
      <c r="D130" s="242" t="s">
        <v>165</v>
      </c>
      <c r="E130" s="243"/>
      <c r="F130" s="243"/>
      <c r="G130" s="243"/>
      <c r="H130" s="243"/>
      <c r="I130" s="243"/>
      <c r="J130" s="243"/>
      <c r="K130" s="243"/>
      <c r="L130" s="243"/>
      <c r="M130" s="243"/>
      <c r="N130" s="243"/>
      <c r="O130" s="243"/>
      <c r="P130" s="243"/>
      <c r="Q130" s="243"/>
      <c r="R130" s="243"/>
      <c r="S130" s="243"/>
      <c r="T130" s="243"/>
      <c r="U130" s="243"/>
      <c r="V130" s="243"/>
      <c r="W130" s="243"/>
      <c r="X130" s="243"/>
      <c r="Y130" s="243"/>
      <c r="Z130" s="243"/>
      <c r="AA130" s="243"/>
      <c r="AB130" s="244"/>
      <c r="AC130" s="232"/>
      <c r="AD130" s="232"/>
      <c r="AE130" s="232"/>
      <c r="AF130" s="232"/>
      <c r="AG130" s="232"/>
      <c r="AH130" s="232"/>
      <c r="AI130" s="232"/>
      <c r="AJ130" s="232"/>
      <c r="AK130" s="232"/>
      <c r="AL130" s="232"/>
      <c r="AM130" s="232"/>
      <c r="AN130" s="232"/>
      <c r="AO130" s="232"/>
      <c r="AR130" s="245"/>
      <c r="AS130" s="245"/>
      <c r="AT130" s="245"/>
      <c r="AU130" s="245"/>
      <c r="AV130" s="245"/>
      <c r="AW130" s="245"/>
      <c r="AX130" s="245"/>
      <c r="AY130" s="245"/>
      <c r="AZ130" s="245"/>
      <c r="BA130" s="245"/>
      <c r="BB130" s="245"/>
      <c r="BC130" s="245"/>
      <c r="BD130" s="245"/>
      <c r="BE130" s="245"/>
      <c r="BF130" s="245"/>
      <c r="BG130" s="245"/>
      <c r="BH130" s="245"/>
      <c r="BI130" s="245"/>
      <c r="BJ130" s="245"/>
      <c r="BK130" s="245"/>
      <c r="BL130" s="245"/>
      <c r="BM130" s="245"/>
      <c r="BN130" s="245"/>
      <c r="BO130" s="245"/>
      <c r="BP130" s="245"/>
      <c r="BQ130" s="245"/>
      <c r="BR130" s="245"/>
      <c r="BS130" s="245"/>
      <c r="BT130" s="245"/>
      <c r="BU130" s="245"/>
      <c r="BV130" s="245"/>
      <c r="BW130" s="245"/>
      <c r="BX130" s="245"/>
      <c r="BY130" s="245"/>
    </row>
    <row r="131" spans="2:77">
      <c r="D131" s="246" t="s">
        <v>61</v>
      </c>
      <c r="E131" s="247"/>
      <c r="F131" s="247"/>
      <c r="G131" s="247"/>
      <c r="H131" s="247"/>
      <c r="I131" s="247"/>
      <c r="J131" s="247"/>
      <c r="K131" s="247"/>
      <c r="L131" s="248"/>
      <c r="M131" s="249" t="s">
        <v>166</v>
      </c>
      <c r="N131" s="250"/>
      <c r="O131" s="250"/>
      <c r="P131" s="250"/>
      <c r="Q131" s="250"/>
      <c r="R131" s="250"/>
      <c r="S131" s="250"/>
      <c r="T131" s="250"/>
      <c r="U131" s="250" t="s">
        <v>167</v>
      </c>
      <c r="V131" s="250"/>
      <c r="W131" s="250"/>
      <c r="X131" s="250"/>
      <c r="Y131" s="250"/>
      <c r="Z131" s="250"/>
      <c r="AA131" s="250"/>
      <c r="AB131" s="251"/>
      <c r="AC131" s="232"/>
      <c r="AD131" s="232"/>
      <c r="AE131" s="232"/>
      <c r="AF131" s="232"/>
      <c r="AG131" s="232"/>
      <c r="AH131" s="232"/>
      <c r="AI131" s="232"/>
      <c r="AJ131" s="232"/>
      <c r="AK131" s="232"/>
      <c r="AL131" s="232"/>
      <c r="AM131" s="232"/>
      <c r="AN131" s="232"/>
      <c r="AO131" s="232"/>
    </row>
    <row r="132" spans="2:77" ht="16.5" thickBot="1">
      <c r="D132" s="252" t="s">
        <v>168</v>
      </c>
      <c r="E132" s="253"/>
      <c r="F132" s="253"/>
      <c r="G132" s="253"/>
      <c r="H132" s="253"/>
      <c r="I132" s="253"/>
      <c r="J132" s="253"/>
      <c r="K132" s="253"/>
      <c r="L132" s="254"/>
      <c r="M132" s="255" t="s">
        <v>169</v>
      </c>
      <c r="N132" s="255"/>
      <c r="O132" s="255"/>
      <c r="P132" s="255"/>
      <c r="Q132" s="255"/>
      <c r="R132" s="255"/>
      <c r="S132" s="255"/>
      <c r="T132" s="256"/>
      <c r="U132" s="255" t="s">
        <v>170</v>
      </c>
      <c r="V132" s="255"/>
      <c r="W132" s="255"/>
      <c r="X132" s="255"/>
      <c r="Y132" s="255"/>
      <c r="Z132" s="255"/>
      <c r="AA132" s="255"/>
      <c r="AB132" s="256"/>
      <c r="AC132" s="232"/>
      <c r="AD132" s="232"/>
      <c r="AE132" s="232"/>
      <c r="AF132" s="232"/>
      <c r="AG132" s="232"/>
      <c r="AH132" s="232"/>
      <c r="AI132" s="232"/>
      <c r="AJ132" s="232"/>
      <c r="AK132" s="232"/>
      <c r="AL132" s="232"/>
      <c r="AM132" s="232"/>
      <c r="AN132" s="232"/>
      <c r="AO132" s="232"/>
    </row>
    <row r="133" spans="2:77" hidden="1">
      <c r="C133" s="189"/>
      <c r="D133" s="232"/>
      <c r="E133" s="232"/>
      <c r="F133" s="232"/>
      <c r="G133" s="232"/>
      <c r="H133" s="232"/>
      <c r="I133" s="232"/>
      <c r="J133" s="232"/>
      <c r="K133" s="232"/>
      <c r="L133" s="232"/>
      <c r="M133" s="232"/>
      <c r="N133" s="232"/>
      <c r="O133" s="232"/>
      <c r="P133" s="232"/>
      <c r="Q133" s="232"/>
      <c r="R133" s="232"/>
      <c r="S133" s="232"/>
      <c r="T133" s="232"/>
      <c r="U133" s="232"/>
      <c r="V133" s="232"/>
      <c r="W133" s="232"/>
      <c r="X133" s="232"/>
      <c r="Y133" s="232"/>
      <c r="Z133" s="232"/>
      <c r="AA133" s="232"/>
      <c r="AB133" s="232"/>
      <c r="AC133" s="232"/>
      <c r="AD133" s="232"/>
      <c r="AE133" s="232"/>
      <c r="AF133" s="232"/>
      <c r="AG133" s="232"/>
      <c r="AH133" s="232"/>
      <c r="AI133" s="232"/>
      <c r="AJ133" s="232"/>
      <c r="AK133" s="232"/>
      <c r="AL133" s="232"/>
      <c r="AM133" s="232"/>
      <c r="AN133" s="232"/>
      <c r="AO133" s="232"/>
    </row>
    <row r="134" spans="2:77">
      <c r="B134" s="32" t="s">
        <v>171</v>
      </c>
      <c r="C134" s="189"/>
      <c r="D134" s="232"/>
      <c r="E134" s="232"/>
      <c r="F134" s="232"/>
      <c r="G134" s="232"/>
      <c r="H134" s="232"/>
      <c r="I134" s="232"/>
      <c r="J134" s="232"/>
      <c r="K134" s="257"/>
      <c r="L134" s="257"/>
      <c r="M134" s="257"/>
      <c r="N134" s="257"/>
      <c r="O134" s="257"/>
      <c r="P134" s="257"/>
      <c r="Q134" s="257"/>
      <c r="R134" s="257"/>
      <c r="S134" s="257"/>
      <c r="T134" s="257"/>
      <c r="U134" s="257"/>
      <c r="V134" s="257"/>
      <c r="W134" s="257"/>
      <c r="X134" s="257"/>
      <c r="Y134" s="257"/>
      <c r="Z134" s="257"/>
      <c r="AA134" s="257"/>
      <c r="AB134" s="257"/>
      <c r="AC134" s="257"/>
      <c r="AD134" s="257"/>
      <c r="AE134" s="257"/>
      <c r="AF134" s="257"/>
      <c r="AG134" s="257"/>
      <c r="AH134" s="257"/>
      <c r="AI134" s="257"/>
      <c r="AJ134" s="257"/>
      <c r="AK134" s="257"/>
      <c r="AL134" s="257"/>
      <c r="AM134" s="257"/>
      <c r="AN134" s="257"/>
      <c r="AO134" s="257"/>
    </row>
    <row r="135" spans="2:77">
      <c r="C135" s="32" t="s">
        <v>172</v>
      </c>
      <c r="E135" s="32"/>
    </row>
    <row r="136" spans="2:77">
      <c r="B136" s="32"/>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F136" s="257"/>
      <c r="AG136" s="257"/>
      <c r="AH136" s="257"/>
      <c r="AI136" s="257"/>
      <c r="AJ136" s="257"/>
      <c r="AK136" s="257"/>
      <c r="AL136" s="257"/>
      <c r="AM136" s="257"/>
      <c r="AN136" s="257"/>
      <c r="AO136" s="257"/>
    </row>
    <row r="137" spans="2:77" s="260" customFormat="1" ht="16.5" thickBot="1">
      <c r="B137" s="258"/>
      <c r="C137" s="259" t="s">
        <v>173</v>
      </c>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row>
    <row r="138" spans="2:77" s="260" customFormat="1">
      <c r="B138" s="258"/>
      <c r="C138" s="261"/>
      <c r="D138" s="262"/>
      <c r="E138" s="263"/>
      <c r="F138" s="263"/>
      <c r="G138" s="263"/>
      <c r="H138" s="263"/>
      <c r="I138" s="263"/>
      <c r="J138" s="263"/>
      <c r="K138" s="263"/>
      <c r="L138" s="263"/>
      <c r="M138" s="263"/>
      <c r="N138" s="263"/>
      <c r="O138" s="263"/>
      <c r="P138" s="263"/>
      <c r="Q138" s="263"/>
      <c r="R138" s="263"/>
      <c r="S138" s="263"/>
      <c r="T138" s="263"/>
      <c r="U138" s="263"/>
      <c r="V138" s="263"/>
      <c r="W138" s="263"/>
      <c r="X138" s="263"/>
      <c r="Y138" s="263"/>
      <c r="Z138" s="263"/>
      <c r="AA138" s="263"/>
      <c r="AB138" s="263"/>
      <c r="AC138" s="263"/>
      <c r="AD138" s="263"/>
      <c r="AE138" s="263"/>
      <c r="AF138" s="263"/>
      <c r="AG138" s="263"/>
      <c r="AH138" s="263"/>
      <c r="AI138" s="263"/>
      <c r="AJ138" s="263"/>
      <c r="AK138" s="263"/>
      <c r="AL138" s="263"/>
      <c r="AM138" s="263"/>
      <c r="AN138" s="263"/>
      <c r="AO138" s="264"/>
    </row>
    <row r="139" spans="2:77" s="260" customFormat="1">
      <c r="C139" s="265"/>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7"/>
    </row>
    <row r="140" spans="2:77" s="260" customFormat="1">
      <c r="C140" s="265"/>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7"/>
    </row>
    <row r="141" spans="2:77" s="260" customFormat="1">
      <c r="C141" s="265"/>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7"/>
    </row>
    <row r="142" spans="2:77" s="260" customFormat="1">
      <c r="C142" s="265"/>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7"/>
    </row>
    <row r="143" spans="2:77" s="260" customFormat="1">
      <c r="C143" s="265"/>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7"/>
    </row>
    <row r="144" spans="2:77" s="260" customFormat="1" ht="12" customHeight="1">
      <c r="C144" s="265"/>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7"/>
    </row>
    <row r="145" spans="3:41" s="260" customFormat="1" ht="9.75" customHeight="1">
      <c r="C145" s="265"/>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7"/>
    </row>
    <row r="146" spans="3:41" s="260" customFormat="1">
      <c r="C146" s="265"/>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7"/>
    </row>
    <row r="147" spans="3:41" s="260" customFormat="1">
      <c r="C147" s="265"/>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7"/>
    </row>
    <row r="148" spans="3:41" s="260" customFormat="1" ht="11.25" customHeight="1">
      <c r="C148" s="265"/>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7"/>
    </row>
    <row r="149" spans="3:41" s="260" customFormat="1">
      <c r="C149" s="265"/>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7"/>
    </row>
    <row r="150" spans="3:41" s="260" customFormat="1">
      <c r="C150" s="265"/>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7"/>
    </row>
    <row r="151" spans="3:41" s="260" customFormat="1">
      <c r="C151" s="265"/>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7"/>
    </row>
    <row r="152" spans="3:41" s="260" customFormat="1">
      <c r="C152" s="265"/>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7"/>
    </row>
    <row r="153" spans="3:41" s="260" customFormat="1">
      <c r="C153" s="265"/>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7"/>
    </row>
    <row r="154" spans="3:41" s="260" customFormat="1">
      <c r="C154" s="265"/>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7"/>
    </row>
    <row r="155" spans="3:41" s="260" customFormat="1">
      <c r="C155" s="265"/>
      <c r="E155" s="266"/>
      <c r="F155" s="266"/>
      <c r="G155" s="266"/>
      <c r="H155" s="266"/>
      <c r="I155" s="266"/>
      <c r="J155" s="266"/>
      <c r="K155" s="266"/>
      <c r="L155" s="266"/>
      <c r="M155" s="266"/>
      <c r="N155" s="266"/>
      <c r="O155" s="266"/>
      <c r="P155" s="266"/>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7"/>
    </row>
    <row r="156" spans="3:41" s="260" customFormat="1">
      <c r="C156" s="265"/>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7"/>
    </row>
    <row r="157" spans="3:41" s="260" customFormat="1">
      <c r="C157" s="265"/>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7"/>
    </row>
    <row r="158" spans="3:41" s="260" customFormat="1">
      <c r="C158" s="265"/>
      <c r="E158" s="266"/>
      <c r="F158" s="266"/>
      <c r="G158" s="266"/>
      <c r="H158" s="266"/>
      <c r="I158" s="266"/>
      <c r="J158" s="266"/>
      <c r="K158" s="266"/>
      <c r="L158" s="266"/>
      <c r="M158" s="266"/>
      <c r="N158" s="266"/>
      <c r="O158" s="266"/>
      <c r="P158" s="266"/>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7"/>
    </row>
    <row r="159" spans="3:41" s="260" customFormat="1">
      <c r="C159" s="265"/>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7"/>
    </row>
    <row r="160" spans="3:41" s="260" customFormat="1" ht="16.5" thickBot="1">
      <c r="C160" s="268"/>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69"/>
      <c r="AE160" s="269"/>
      <c r="AF160" s="269"/>
      <c r="AG160" s="269"/>
      <c r="AH160" s="269"/>
      <c r="AI160" s="269"/>
      <c r="AJ160" s="269"/>
      <c r="AK160" s="269"/>
      <c r="AL160" s="269"/>
      <c r="AM160" s="269"/>
      <c r="AN160" s="269"/>
      <c r="AO160" s="270"/>
    </row>
    <row r="161" spans="3:41" s="260" customFormat="1" ht="21.75" customHeight="1" thickBot="1">
      <c r="C161" s="271" t="s">
        <v>174</v>
      </c>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72"/>
      <c r="AE161" s="272"/>
      <c r="AF161" s="272"/>
      <c r="AG161" s="272"/>
      <c r="AH161" s="272"/>
      <c r="AI161" s="272"/>
      <c r="AJ161" s="272"/>
      <c r="AK161" s="272"/>
      <c r="AL161" s="272"/>
      <c r="AM161" s="272"/>
      <c r="AN161" s="272"/>
      <c r="AO161" s="273"/>
    </row>
    <row r="162" spans="3:41" s="260" customFormat="1" ht="16.5" thickBot="1">
      <c r="C162" s="274" t="s">
        <v>175</v>
      </c>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F162" s="275"/>
      <c r="AG162" s="275"/>
      <c r="AH162" s="275"/>
      <c r="AI162" s="275"/>
      <c r="AJ162" s="275"/>
      <c r="AK162" s="275"/>
      <c r="AL162" s="275"/>
      <c r="AM162" s="275"/>
      <c r="AN162" s="275"/>
      <c r="AO162" s="276"/>
    </row>
    <row r="163" spans="3:41" s="260" customFormat="1" ht="12.75" customHeight="1">
      <c r="C163" s="261"/>
      <c r="D163" s="262"/>
      <c r="E163" s="263"/>
      <c r="F163" s="263"/>
      <c r="G163" s="263"/>
      <c r="H163" s="263"/>
      <c r="I163" s="263"/>
      <c r="J163" s="263"/>
      <c r="K163" s="263"/>
      <c r="L163" s="263"/>
      <c r="M163" s="263"/>
      <c r="N163" s="263"/>
      <c r="O163" s="263"/>
      <c r="P163" s="263"/>
      <c r="Q163" s="263"/>
      <c r="R163" s="263"/>
      <c r="S163" s="263"/>
      <c r="T163" s="263"/>
      <c r="U163" s="263"/>
      <c r="V163" s="263"/>
      <c r="W163" s="263"/>
      <c r="X163" s="263"/>
      <c r="Y163" s="263"/>
      <c r="Z163" s="263"/>
      <c r="AA163" s="263"/>
      <c r="AB163" s="263"/>
      <c r="AC163" s="263"/>
      <c r="AD163" s="263"/>
      <c r="AE163" s="263"/>
      <c r="AF163" s="263"/>
      <c r="AG163" s="263"/>
      <c r="AH163" s="263"/>
      <c r="AI163" s="263"/>
      <c r="AJ163" s="263"/>
      <c r="AK163" s="263"/>
      <c r="AL163" s="263"/>
      <c r="AM163" s="263"/>
      <c r="AN163" s="263"/>
      <c r="AO163" s="264"/>
    </row>
    <row r="164" spans="3:41" s="260" customFormat="1">
      <c r="C164" s="265"/>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7"/>
    </row>
    <row r="165" spans="3:41" s="260" customFormat="1" ht="12.75" customHeight="1">
      <c r="C165" s="265"/>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7"/>
    </row>
    <row r="166" spans="3:41" s="260" customFormat="1">
      <c r="C166" s="265"/>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7"/>
    </row>
    <row r="167" spans="3:41" s="260" customFormat="1">
      <c r="C167" s="265"/>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7"/>
    </row>
    <row r="168" spans="3:41" s="260" customFormat="1">
      <c r="C168" s="265"/>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7"/>
    </row>
    <row r="169" spans="3:41" s="260" customFormat="1" ht="28.5" customHeight="1">
      <c r="C169" s="265"/>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7"/>
    </row>
    <row r="170" spans="3:41" s="260" customFormat="1" ht="28.5" customHeight="1">
      <c r="C170" s="265"/>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7"/>
    </row>
    <row r="171" spans="3:41" s="260" customFormat="1" ht="28.5" customHeight="1">
      <c r="C171" s="265"/>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7"/>
    </row>
    <row r="172" spans="3:41" s="260" customFormat="1" ht="28.5" customHeight="1">
      <c r="C172" s="265"/>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7"/>
    </row>
    <row r="173" spans="3:41" s="260" customFormat="1" ht="28.5" customHeight="1">
      <c r="C173" s="265"/>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7"/>
    </row>
    <row r="174" spans="3:41" s="260" customFormat="1" ht="28.5" customHeight="1">
      <c r="C174" s="265"/>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7"/>
    </row>
    <row r="175" spans="3:41" s="260" customFormat="1">
      <c r="C175" s="265"/>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7"/>
    </row>
    <row r="176" spans="3:41" s="260" customFormat="1">
      <c r="C176" s="265"/>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7"/>
    </row>
    <row r="177" spans="3:41" s="260" customFormat="1">
      <c r="C177" s="265"/>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7"/>
    </row>
    <row r="178" spans="3:41" s="260" customFormat="1">
      <c r="C178" s="265"/>
      <c r="E178" s="266"/>
      <c r="F178" s="266"/>
      <c r="G178" s="266"/>
      <c r="H178" s="266"/>
      <c r="I178" s="266"/>
      <c r="J178" s="266"/>
      <c r="K178" s="266"/>
      <c r="L178" s="266"/>
      <c r="M178" s="266"/>
      <c r="N178" s="266"/>
      <c r="O178" s="266"/>
      <c r="P178" s="266"/>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7"/>
    </row>
    <row r="179" spans="3:41" s="260" customFormat="1">
      <c r="C179" s="265"/>
      <c r="E179" s="266"/>
      <c r="F179" s="266"/>
      <c r="G179" s="266"/>
      <c r="H179" s="266"/>
      <c r="I179" s="266"/>
      <c r="J179" s="266"/>
      <c r="K179" s="266"/>
      <c r="L179" s="266"/>
      <c r="M179" s="266"/>
      <c r="N179" s="266"/>
      <c r="O179" s="266"/>
      <c r="P179" s="266"/>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7"/>
    </row>
    <row r="180" spans="3:41" s="260" customFormat="1" ht="16.5" thickBot="1">
      <c r="C180" s="277"/>
      <c r="D180" s="278"/>
      <c r="E180" s="279"/>
      <c r="F180" s="279"/>
      <c r="G180" s="279"/>
      <c r="H180" s="279"/>
      <c r="I180" s="279"/>
      <c r="J180" s="279"/>
      <c r="K180" s="279"/>
      <c r="L180" s="279"/>
      <c r="M180" s="279"/>
      <c r="N180" s="279"/>
      <c r="O180" s="279"/>
      <c r="P180" s="279"/>
      <c r="Q180" s="279"/>
      <c r="R180" s="279"/>
      <c r="S180" s="279"/>
      <c r="T180" s="279"/>
      <c r="U180" s="279"/>
      <c r="V180" s="279"/>
      <c r="W180" s="279"/>
      <c r="X180" s="279"/>
      <c r="Y180" s="279"/>
      <c r="Z180" s="279"/>
      <c r="AA180" s="279"/>
      <c r="AB180" s="279"/>
      <c r="AC180" s="279"/>
      <c r="AD180" s="279"/>
      <c r="AE180" s="279"/>
      <c r="AF180" s="279"/>
      <c r="AG180" s="279"/>
      <c r="AH180" s="279"/>
      <c r="AI180" s="279"/>
      <c r="AJ180" s="279"/>
      <c r="AK180" s="279"/>
      <c r="AL180" s="279"/>
      <c r="AM180" s="279"/>
      <c r="AN180" s="279"/>
      <c r="AO180" s="280"/>
    </row>
    <row r="181" spans="3:41" s="260" customFormat="1" ht="21.75" customHeight="1" thickBot="1">
      <c r="C181" s="281" t="s">
        <v>176</v>
      </c>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282"/>
      <c r="AE181" s="282"/>
      <c r="AF181" s="282"/>
      <c r="AG181" s="282"/>
      <c r="AH181" s="282"/>
      <c r="AI181" s="282"/>
      <c r="AJ181" s="282"/>
      <c r="AK181" s="282"/>
      <c r="AL181" s="282"/>
      <c r="AM181" s="282"/>
      <c r="AN181" s="282"/>
      <c r="AO181" s="283"/>
    </row>
    <row r="182" spans="3:41" s="260" customFormat="1" ht="30" customHeight="1" thickBot="1">
      <c r="C182" s="274" t="s">
        <v>175</v>
      </c>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75"/>
      <c r="AE182" s="275"/>
      <c r="AF182" s="275"/>
      <c r="AG182" s="275"/>
      <c r="AH182" s="275"/>
      <c r="AI182" s="275"/>
      <c r="AJ182" s="275"/>
      <c r="AK182" s="275"/>
      <c r="AL182" s="275"/>
      <c r="AM182" s="275"/>
      <c r="AN182" s="275"/>
      <c r="AO182" s="276"/>
    </row>
    <row r="183" spans="3:41" s="260" customFormat="1" ht="12.75" customHeight="1">
      <c r="C183" s="261"/>
      <c r="D183" s="262"/>
      <c r="E183" s="263"/>
      <c r="F183" s="263"/>
      <c r="G183" s="263"/>
      <c r="H183" s="263"/>
      <c r="I183" s="263"/>
      <c r="J183" s="263"/>
      <c r="K183" s="263"/>
      <c r="L183" s="263"/>
      <c r="M183" s="263"/>
      <c r="N183" s="263"/>
      <c r="O183" s="263"/>
      <c r="P183" s="263"/>
      <c r="Q183" s="263"/>
      <c r="R183" s="263"/>
      <c r="S183" s="263"/>
      <c r="T183" s="263"/>
      <c r="U183" s="263"/>
      <c r="V183" s="263"/>
      <c r="W183" s="263"/>
      <c r="X183" s="263"/>
      <c r="Y183" s="263"/>
      <c r="Z183" s="263"/>
      <c r="AA183" s="263"/>
      <c r="AB183" s="263"/>
      <c r="AC183" s="263"/>
      <c r="AD183" s="263"/>
      <c r="AE183" s="263"/>
      <c r="AF183" s="263"/>
      <c r="AG183" s="263"/>
      <c r="AH183" s="263"/>
      <c r="AI183" s="263"/>
      <c r="AJ183" s="263"/>
      <c r="AK183" s="263"/>
      <c r="AL183" s="263"/>
      <c r="AM183" s="263"/>
      <c r="AN183" s="263"/>
      <c r="AO183" s="264"/>
    </row>
    <row r="184" spans="3:41" s="260" customFormat="1">
      <c r="C184" s="265"/>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7"/>
    </row>
    <row r="185" spans="3:41" s="260" customFormat="1" ht="12.75" customHeight="1">
      <c r="C185" s="265"/>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7"/>
    </row>
    <row r="186" spans="3:41" s="260" customFormat="1">
      <c r="C186" s="265"/>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7"/>
    </row>
    <row r="187" spans="3:41" s="260" customFormat="1">
      <c r="C187" s="265"/>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7"/>
    </row>
    <row r="188" spans="3:41" s="260" customFormat="1">
      <c r="C188" s="265"/>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7"/>
    </row>
    <row r="189" spans="3:41" s="260" customFormat="1" ht="43.5" customHeight="1">
      <c r="C189" s="265"/>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7"/>
    </row>
    <row r="190" spans="3:41" s="260" customFormat="1" ht="43.5" customHeight="1">
      <c r="C190" s="265"/>
      <c r="E190" s="266"/>
      <c r="F190" s="266"/>
      <c r="G190" s="266"/>
      <c r="H190" s="266"/>
      <c r="I190" s="266"/>
      <c r="J190" s="266"/>
      <c r="K190" s="266"/>
      <c r="L190" s="266"/>
      <c r="M190" s="266"/>
      <c r="N190" s="266"/>
      <c r="O190" s="266"/>
      <c r="P190" s="266"/>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7"/>
    </row>
    <row r="191" spans="3:41" s="260" customFormat="1" ht="43.5" customHeight="1">
      <c r="C191" s="265"/>
      <c r="E191" s="266"/>
      <c r="F191" s="266"/>
      <c r="G191" s="266"/>
      <c r="H191" s="266"/>
      <c r="I191" s="266"/>
      <c r="J191" s="266"/>
      <c r="K191" s="266"/>
      <c r="L191" s="266"/>
      <c r="M191" s="266"/>
      <c r="N191" s="266"/>
      <c r="O191" s="266"/>
      <c r="P191" s="266"/>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7"/>
    </row>
    <row r="192" spans="3:41" s="260" customFormat="1" ht="43.5" customHeight="1">
      <c r="C192" s="265"/>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7"/>
    </row>
    <row r="193" spans="3:41" s="260" customFormat="1" ht="43.5" customHeight="1">
      <c r="C193" s="265"/>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7"/>
    </row>
    <row r="194" spans="3:41" s="260" customFormat="1">
      <c r="C194" s="265"/>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7"/>
    </row>
    <row r="195" spans="3:41" s="260" customFormat="1">
      <c r="C195" s="265"/>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7"/>
    </row>
    <row r="196" spans="3:41" s="260" customFormat="1">
      <c r="C196" s="265"/>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7"/>
    </row>
    <row r="197" spans="3:41" s="260" customFormat="1">
      <c r="C197" s="265"/>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7"/>
    </row>
    <row r="198" spans="3:41" s="260" customFormat="1" ht="16.5" thickBot="1">
      <c r="C198" s="277"/>
      <c r="D198" s="278"/>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279"/>
      <c r="AF198" s="279"/>
      <c r="AG198" s="279"/>
      <c r="AH198" s="279"/>
      <c r="AI198" s="279"/>
      <c r="AJ198" s="279"/>
      <c r="AK198" s="279"/>
      <c r="AL198" s="279"/>
      <c r="AM198" s="279"/>
      <c r="AN198" s="279"/>
      <c r="AO198" s="280"/>
    </row>
    <row r="199" spans="3:41" s="260" customFormat="1" ht="21.75" customHeight="1" thickBot="1">
      <c r="C199" s="281" t="s">
        <v>177</v>
      </c>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c r="AF199" s="282"/>
      <c r="AG199" s="282"/>
      <c r="AH199" s="282"/>
      <c r="AI199" s="282"/>
      <c r="AJ199" s="282"/>
      <c r="AK199" s="282"/>
      <c r="AL199" s="282"/>
      <c r="AM199" s="282"/>
      <c r="AN199" s="282"/>
      <c r="AO199" s="283"/>
    </row>
    <row r="200" spans="3:41" s="260" customFormat="1" ht="20.25" customHeight="1" thickBot="1">
      <c r="C200" s="274" t="s">
        <v>175</v>
      </c>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75"/>
      <c r="AE200" s="275"/>
      <c r="AF200" s="275"/>
      <c r="AG200" s="275"/>
      <c r="AH200" s="275"/>
      <c r="AI200" s="275"/>
      <c r="AJ200" s="275"/>
      <c r="AK200" s="275"/>
      <c r="AL200" s="275"/>
      <c r="AM200" s="275"/>
      <c r="AN200" s="275"/>
      <c r="AO200" s="276"/>
    </row>
    <row r="201" spans="3:41" s="260" customFormat="1" ht="12.75" customHeight="1">
      <c r="C201" s="261"/>
      <c r="D201" s="262"/>
      <c r="E201" s="263"/>
      <c r="F201" s="263"/>
      <c r="G201" s="263"/>
      <c r="H201" s="263"/>
      <c r="I201" s="263"/>
      <c r="J201" s="263"/>
      <c r="K201" s="263"/>
      <c r="L201" s="263"/>
      <c r="M201" s="263"/>
      <c r="N201" s="263"/>
      <c r="O201" s="263"/>
      <c r="P201" s="263"/>
      <c r="Q201" s="263"/>
      <c r="R201" s="263"/>
      <c r="S201" s="263"/>
      <c r="T201" s="263"/>
      <c r="U201" s="263"/>
      <c r="V201" s="263"/>
      <c r="W201" s="263"/>
      <c r="X201" s="263"/>
      <c r="Y201" s="263"/>
      <c r="Z201" s="263"/>
      <c r="AA201" s="263"/>
      <c r="AB201" s="263"/>
      <c r="AC201" s="263"/>
      <c r="AD201" s="263"/>
      <c r="AE201" s="263"/>
      <c r="AF201" s="263"/>
      <c r="AG201" s="263"/>
      <c r="AH201" s="263"/>
      <c r="AI201" s="263"/>
      <c r="AJ201" s="263"/>
      <c r="AK201" s="263"/>
      <c r="AL201" s="263"/>
      <c r="AM201" s="263"/>
      <c r="AN201" s="263"/>
      <c r="AO201" s="264"/>
    </row>
    <row r="202" spans="3:41" s="260" customFormat="1">
      <c r="C202" s="265"/>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7"/>
    </row>
    <row r="203" spans="3:41" s="260" customFormat="1" ht="12.75" customHeight="1">
      <c r="C203" s="265"/>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7"/>
    </row>
    <row r="204" spans="3:41" s="260" customFormat="1" ht="49.5" customHeight="1">
      <c r="C204" s="265"/>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7"/>
    </row>
    <row r="205" spans="3:41" s="260" customFormat="1" ht="49.5" customHeight="1">
      <c r="C205" s="265"/>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7"/>
    </row>
    <row r="206" spans="3:41" s="260" customFormat="1" ht="49.5" customHeight="1">
      <c r="C206" s="265"/>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7"/>
    </row>
    <row r="207" spans="3:41" s="260" customFormat="1" ht="49.5" customHeight="1">
      <c r="C207" s="265"/>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7"/>
    </row>
    <row r="208" spans="3:41" s="260" customFormat="1">
      <c r="C208" s="265"/>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7"/>
    </row>
    <row r="209" spans="3:41" s="260" customFormat="1">
      <c r="C209" s="265"/>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7"/>
    </row>
    <row r="210" spans="3:41" s="260" customFormat="1">
      <c r="C210" s="265"/>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7"/>
    </row>
    <row r="211" spans="3:41" s="260" customFormat="1">
      <c r="C211" s="265"/>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7"/>
    </row>
    <row r="212" spans="3:41" s="260" customFormat="1">
      <c r="C212" s="265"/>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7"/>
    </row>
    <row r="213" spans="3:41" s="260" customFormat="1">
      <c r="C213" s="265"/>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7"/>
    </row>
    <row r="214" spans="3:41" s="260" customFormat="1">
      <c r="C214" s="265"/>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7"/>
    </row>
    <row r="215" spans="3:41" s="260" customFormat="1">
      <c r="C215" s="265"/>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7"/>
    </row>
    <row r="216" spans="3:41" s="260" customFormat="1">
      <c r="C216" s="265"/>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7"/>
    </row>
    <row r="217" spans="3:41" s="260" customFormat="1" ht="16.5" thickBot="1">
      <c r="C217" s="277"/>
      <c r="D217" s="278"/>
      <c r="E217" s="279"/>
      <c r="F217" s="279"/>
      <c r="G217" s="279"/>
      <c r="H217" s="279"/>
      <c r="I217" s="279"/>
      <c r="J217" s="279"/>
      <c r="K217" s="279"/>
      <c r="L217" s="279"/>
      <c r="M217" s="279"/>
      <c r="N217" s="279"/>
      <c r="O217" s="279"/>
      <c r="P217" s="279"/>
      <c r="Q217" s="279"/>
      <c r="R217" s="279"/>
      <c r="S217" s="279"/>
      <c r="T217" s="279"/>
      <c r="U217" s="279"/>
      <c r="V217" s="279"/>
      <c r="W217" s="279"/>
      <c r="X217" s="279"/>
      <c r="Y217" s="279"/>
      <c r="Z217" s="279"/>
      <c r="AA217" s="279"/>
      <c r="AB217" s="279"/>
      <c r="AC217" s="279"/>
      <c r="AD217" s="279"/>
      <c r="AE217" s="279"/>
      <c r="AF217" s="279"/>
      <c r="AG217" s="279"/>
      <c r="AH217" s="279"/>
      <c r="AI217" s="279"/>
      <c r="AJ217" s="279"/>
      <c r="AK217" s="279"/>
      <c r="AL217" s="279"/>
      <c r="AM217" s="279"/>
      <c r="AN217" s="279"/>
      <c r="AO217" s="280"/>
    </row>
    <row r="218" spans="3:41" s="260" customFormat="1" ht="21.75" customHeight="1" thickBot="1">
      <c r="C218" s="281" t="s">
        <v>178</v>
      </c>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282"/>
      <c r="AE218" s="282"/>
      <c r="AF218" s="282"/>
      <c r="AG218" s="282"/>
      <c r="AH218" s="282"/>
      <c r="AI218" s="282"/>
      <c r="AJ218" s="282"/>
      <c r="AK218" s="282"/>
      <c r="AL218" s="282"/>
      <c r="AM218" s="282"/>
      <c r="AN218" s="282"/>
      <c r="AO218" s="283"/>
    </row>
    <row r="219" spans="3:41" s="260" customFormat="1" ht="24" customHeight="1" thickBot="1">
      <c r="C219" s="274" t="s">
        <v>175</v>
      </c>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75"/>
      <c r="AE219" s="275"/>
      <c r="AF219" s="275"/>
      <c r="AG219" s="275"/>
      <c r="AH219" s="275"/>
      <c r="AI219" s="275"/>
      <c r="AJ219" s="275"/>
      <c r="AK219" s="275"/>
      <c r="AL219" s="275"/>
      <c r="AM219" s="275"/>
      <c r="AN219" s="275"/>
      <c r="AO219" s="276"/>
    </row>
    <row r="220" spans="3:41" s="260" customFormat="1" ht="12.75" customHeight="1">
      <c r="C220" s="261"/>
      <c r="D220" s="262"/>
      <c r="E220" s="263"/>
      <c r="F220" s="263"/>
      <c r="G220" s="263"/>
      <c r="H220" s="263"/>
      <c r="I220" s="263"/>
      <c r="J220" s="263"/>
      <c r="K220" s="263"/>
      <c r="L220" s="263"/>
      <c r="M220" s="263"/>
      <c r="N220" s="263"/>
      <c r="O220" s="263"/>
      <c r="P220" s="263"/>
      <c r="Q220" s="263"/>
      <c r="R220" s="263"/>
      <c r="S220" s="263"/>
      <c r="T220" s="263"/>
      <c r="U220" s="263"/>
      <c r="V220" s="263"/>
      <c r="W220" s="263"/>
      <c r="X220" s="263"/>
      <c r="Y220" s="263"/>
      <c r="Z220" s="263"/>
      <c r="AA220" s="263"/>
      <c r="AB220" s="263"/>
      <c r="AC220" s="263"/>
      <c r="AD220" s="263"/>
      <c r="AE220" s="263"/>
      <c r="AF220" s="263"/>
      <c r="AG220" s="263"/>
      <c r="AH220" s="263"/>
      <c r="AI220" s="263"/>
      <c r="AJ220" s="263"/>
      <c r="AK220" s="263"/>
      <c r="AL220" s="263"/>
      <c r="AM220" s="263"/>
      <c r="AN220" s="263"/>
      <c r="AO220" s="264"/>
    </row>
    <row r="221" spans="3:41" s="260" customFormat="1">
      <c r="C221" s="265"/>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7"/>
    </row>
    <row r="222" spans="3:41" s="260" customFormat="1" ht="12.75" customHeight="1">
      <c r="C222" s="265"/>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7"/>
    </row>
    <row r="223" spans="3:41" s="260" customFormat="1" ht="52.5" customHeight="1">
      <c r="C223" s="265"/>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7"/>
    </row>
    <row r="224" spans="3:41" s="260" customFormat="1" ht="52.5" customHeight="1">
      <c r="C224" s="265"/>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7"/>
    </row>
    <row r="225" spans="3:41" s="260" customFormat="1" ht="52.5" customHeight="1">
      <c r="C225" s="265"/>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7"/>
    </row>
    <row r="226" spans="3:41" s="260" customFormat="1" ht="52.5" customHeight="1">
      <c r="C226" s="265"/>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7"/>
    </row>
    <row r="227" spans="3:41" s="260" customFormat="1">
      <c r="C227" s="265"/>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7"/>
    </row>
    <row r="228" spans="3:41" s="260" customFormat="1">
      <c r="C228" s="265"/>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7"/>
    </row>
    <row r="229" spans="3:41" s="260" customFormat="1">
      <c r="C229" s="265"/>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7"/>
    </row>
    <row r="230" spans="3:41" s="260" customFormat="1">
      <c r="C230" s="265"/>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7"/>
    </row>
    <row r="231" spans="3:41" s="260" customFormat="1">
      <c r="C231" s="265"/>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7"/>
    </row>
    <row r="232" spans="3:41" s="260" customFormat="1">
      <c r="C232" s="265"/>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7"/>
    </row>
    <row r="233" spans="3:41" s="260" customFormat="1">
      <c r="C233" s="265"/>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7"/>
    </row>
    <row r="234" spans="3:41" s="260" customFormat="1">
      <c r="C234" s="265"/>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7"/>
    </row>
    <row r="235" spans="3:41" s="260" customFormat="1">
      <c r="C235" s="265"/>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7"/>
    </row>
    <row r="236" spans="3:41" s="260" customFormat="1">
      <c r="C236" s="265"/>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7"/>
    </row>
    <row r="237" spans="3:41" s="260" customFormat="1" ht="16.5" thickBot="1">
      <c r="C237" s="277"/>
      <c r="D237" s="278"/>
      <c r="E237" s="279"/>
      <c r="F237" s="279"/>
      <c r="G237" s="279"/>
      <c r="H237" s="279"/>
      <c r="I237" s="279"/>
      <c r="J237" s="279"/>
      <c r="K237" s="279"/>
      <c r="L237" s="279"/>
      <c r="M237" s="279"/>
      <c r="N237" s="279"/>
      <c r="O237" s="279"/>
      <c r="P237" s="279"/>
      <c r="Q237" s="279"/>
      <c r="R237" s="279"/>
      <c r="S237" s="279"/>
      <c r="T237" s="279"/>
      <c r="U237" s="279"/>
      <c r="V237" s="279"/>
      <c r="W237" s="279"/>
      <c r="X237" s="279"/>
      <c r="Y237" s="279"/>
      <c r="Z237" s="279"/>
      <c r="AA237" s="279"/>
      <c r="AB237" s="279"/>
      <c r="AC237" s="279"/>
      <c r="AD237" s="279"/>
      <c r="AE237" s="279"/>
      <c r="AF237" s="279"/>
      <c r="AG237" s="279"/>
      <c r="AH237" s="279"/>
      <c r="AI237" s="279"/>
      <c r="AJ237" s="279"/>
      <c r="AK237" s="279"/>
      <c r="AL237" s="279"/>
      <c r="AM237" s="279"/>
      <c r="AN237" s="279"/>
      <c r="AO237" s="280"/>
    </row>
    <row r="238" spans="3:41" s="260" customFormat="1" ht="21.75" customHeight="1" thickBot="1">
      <c r="C238" s="281" t="s">
        <v>179</v>
      </c>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282"/>
      <c r="AE238" s="282"/>
      <c r="AF238" s="282"/>
      <c r="AG238" s="282"/>
      <c r="AH238" s="282"/>
      <c r="AI238" s="282"/>
      <c r="AJ238" s="282"/>
      <c r="AK238" s="282"/>
      <c r="AL238" s="282"/>
      <c r="AM238" s="282"/>
      <c r="AN238" s="282"/>
      <c r="AO238" s="283"/>
    </row>
    <row r="239" spans="3:41" s="260" customFormat="1" ht="15" customHeight="1" thickBot="1">
      <c r="C239" s="274" t="s">
        <v>175</v>
      </c>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75"/>
      <c r="AE239" s="275"/>
      <c r="AF239" s="275"/>
      <c r="AG239" s="275"/>
      <c r="AH239" s="275"/>
      <c r="AI239" s="275"/>
      <c r="AJ239" s="275"/>
      <c r="AK239" s="275"/>
      <c r="AL239" s="275"/>
      <c r="AM239" s="275"/>
      <c r="AN239" s="275"/>
      <c r="AO239" s="276"/>
    </row>
    <row r="240" spans="3:41" s="260" customFormat="1" ht="12.75" customHeight="1">
      <c r="C240" s="261"/>
      <c r="D240" s="262"/>
      <c r="E240" s="263"/>
      <c r="F240" s="263"/>
      <c r="G240" s="263"/>
      <c r="H240" s="263"/>
      <c r="I240" s="263"/>
      <c r="J240" s="263"/>
      <c r="K240" s="263"/>
      <c r="L240" s="263"/>
      <c r="M240" s="263"/>
      <c r="N240" s="263"/>
      <c r="O240" s="263"/>
      <c r="P240" s="263"/>
      <c r="Q240" s="263"/>
      <c r="R240" s="263"/>
      <c r="S240" s="263"/>
      <c r="T240" s="263"/>
      <c r="U240" s="263"/>
      <c r="V240" s="263"/>
      <c r="W240" s="263"/>
      <c r="X240" s="263"/>
      <c r="Y240" s="263"/>
      <c r="Z240" s="263"/>
      <c r="AA240" s="263"/>
      <c r="AB240" s="263"/>
      <c r="AC240" s="263"/>
      <c r="AD240" s="263"/>
      <c r="AE240" s="263"/>
      <c r="AF240" s="263"/>
      <c r="AG240" s="263"/>
      <c r="AH240" s="263"/>
      <c r="AI240" s="263"/>
      <c r="AJ240" s="263"/>
      <c r="AK240" s="263"/>
      <c r="AL240" s="263"/>
      <c r="AM240" s="263"/>
      <c r="AN240" s="263"/>
      <c r="AO240" s="264"/>
    </row>
    <row r="241" spans="3:41" s="260" customFormat="1">
      <c r="C241" s="265"/>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7"/>
    </row>
    <row r="242" spans="3:41" s="260" customFormat="1" ht="12.75" customHeight="1">
      <c r="C242" s="265"/>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7"/>
    </row>
    <row r="243" spans="3:41" s="260" customFormat="1" ht="53.25" customHeight="1">
      <c r="C243" s="265"/>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7"/>
    </row>
    <row r="244" spans="3:41" s="260" customFormat="1" ht="53.25" customHeight="1">
      <c r="C244" s="265"/>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7"/>
    </row>
    <row r="245" spans="3:41" s="260" customFormat="1" ht="36.75" customHeight="1">
      <c r="C245" s="265"/>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7"/>
    </row>
    <row r="246" spans="3:41" s="260" customFormat="1" ht="53.25" customHeight="1">
      <c r="C246" s="265"/>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7"/>
    </row>
    <row r="247" spans="3:41" s="260" customFormat="1">
      <c r="C247" s="265"/>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7"/>
    </row>
    <row r="248" spans="3:41" s="260" customFormat="1">
      <c r="C248" s="265"/>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7"/>
    </row>
    <row r="249" spans="3:41" s="260" customFormat="1">
      <c r="C249" s="265"/>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7"/>
    </row>
    <row r="250" spans="3:41" s="260" customFormat="1">
      <c r="C250" s="265"/>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7"/>
    </row>
    <row r="251" spans="3:41" s="260" customFormat="1">
      <c r="C251" s="265"/>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7"/>
    </row>
    <row r="252" spans="3:41" s="260" customFormat="1">
      <c r="C252" s="265"/>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7"/>
    </row>
    <row r="253" spans="3:41" s="260" customFormat="1">
      <c r="C253" s="265"/>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7"/>
    </row>
    <row r="254" spans="3:41" s="260" customFormat="1">
      <c r="C254" s="265"/>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7"/>
    </row>
    <row r="255" spans="3:41" s="260" customFormat="1">
      <c r="C255" s="265"/>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7"/>
    </row>
    <row r="256" spans="3:41" s="260" customFormat="1">
      <c r="C256" s="265"/>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7"/>
    </row>
    <row r="257" spans="3:41" s="260" customFormat="1" ht="16.5" thickBot="1">
      <c r="C257" s="277"/>
      <c r="D257" s="278"/>
      <c r="E257" s="279"/>
      <c r="F257" s="279"/>
      <c r="G257" s="279"/>
      <c r="H257" s="279"/>
      <c r="I257" s="279"/>
      <c r="J257" s="279"/>
      <c r="K257" s="279"/>
      <c r="L257" s="279"/>
      <c r="M257" s="279"/>
      <c r="N257" s="279"/>
      <c r="O257" s="279"/>
      <c r="P257" s="279"/>
      <c r="Q257" s="279"/>
      <c r="R257" s="279"/>
      <c r="S257" s="279"/>
      <c r="T257" s="279"/>
      <c r="U257" s="279"/>
      <c r="V257" s="279"/>
      <c r="W257" s="279"/>
      <c r="X257" s="279"/>
      <c r="Y257" s="279"/>
      <c r="Z257" s="279"/>
      <c r="AA257" s="279"/>
      <c r="AB257" s="279"/>
      <c r="AC257" s="279"/>
      <c r="AD257" s="279"/>
      <c r="AE257" s="279"/>
      <c r="AF257" s="279"/>
      <c r="AG257" s="279"/>
      <c r="AH257" s="279"/>
      <c r="AI257" s="279"/>
      <c r="AJ257" s="279"/>
      <c r="AK257" s="279"/>
      <c r="AL257" s="279"/>
      <c r="AM257" s="279"/>
      <c r="AN257" s="279"/>
      <c r="AO257" s="280"/>
    </row>
    <row r="258" spans="3:41" s="260" customFormat="1" ht="21.75" customHeight="1" thickBot="1">
      <c r="C258" s="281" t="s">
        <v>180</v>
      </c>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3"/>
    </row>
    <row r="259" spans="3:41" s="260" customFormat="1" ht="20.25" customHeight="1" thickBot="1">
      <c r="C259" s="274" t="s">
        <v>175</v>
      </c>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275"/>
      <c r="AE259" s="275"/>
      <c r="AF259" s="275"/>
      <c r="AG259" s="275"/>
      <c r="AH259" s="275"/>
      <c r="AI259" s="275"/>
      <c r="AJ259" s="275"/>
      <c r="AK259" s="275"/>
      <c r="AL259" s="275"/>
      <c r="AM259" s="275"/>
      <c r="AN259" s="275"/>
      <c r="AO259" s="276"/>
    </row>
    <row r="260" spans="3:41" s="260" customFormat="1" ht="12.75" customHeight="1">
      <c r="C260" s="261"/>
      <c r="D260" s="262"/>
      <c r="E260" s="263"/>
      <c r="F260" s="263"/>
      <c r="G260" s="263"/>
      <c r="H260" s="263"/>
      <c r="I260" s="263"/>
      <c r="J260" s="263"/>
      <c r="K260" s="263"/>
      <c r="L260" s="263"/>
      <c r="M260" s="263"/>
      <c r="N260" s="263"/>
      <c r="O260" s="263"/>
      <c r="P260" s="263"/>
      <c r="Q260" s="263"/>
      <c r="R260" s="263"/>
      <c r="S260" s="263"/>
      <c r="T260" s="263"/>
      <c r="U260" s="263"/>
      <c r="V260" s="263"/>
      <c r="W260" s="263"/>
      <c r="X260" s="263"/>
      <c r="Y260" s="263"/>
      <c r="Z260" s="263"/>
      <c r="AA260" s="263"/>
      <c r="AB260" s="263"/>
      <c r="AC260" s="263"/>
      <c r="AD260" s="263"/>
      <c r="AE260" s="263"/>
      <c r="AF260" s="263"/>
      <c r="AG260" s="263"/>
      <c r="AH260" s="263"/>
      <c r="AI260" s="263"/>
      <c r="AJ260" s="263"/>
      <c r="AK260" s="263"/>
      <c r="AL260" s="263"/>
      <c r="AM260" s="263"/>
      <c r="AN260" s="263"/>
      <c r="AO260" s="264"/>
    </row>
    <row r="261" spans="3:41" s="260" customFormat="1">
      <c r="C261" s="265"/>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7"/>
    </row>
    <row r="262" spans="3:41" s="260" customFormat="1" ht="12.75" customHeight="1">
      <c r="C262" s="265"/>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7"/>
    </row>
    <row r="263" spans="3:41" s="260" customFormat="1">
      <c r="C263" s="265"/>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7"/>
    </row>
    <row r="264" spans="3:41" s="260" customFormat="1" ht="47.25" customHeight="1">
      <c r="C264" s="265"/>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7"/>
    </row>
    <row r="265" spans="3:41" s="260" customFormat="1" ht="47.25" customHeight="1">
      <c r="C265" s="265"/>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7"/>
    </row>
    <row r="266" spans="3:41" s="260" customFormat="1" ht="47.25" customHeight="1">
      <c r="C266" s="265"/>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7"/>
    </row>
    <row r="267" spans="3:41" s="260" customFormat="1" ht="47.25" customHeight="1">
      <c r="C267" s="265"/>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7"/>
    </row>
    <row r="268" spans="3:41" s="260" customFormat="1" ht="47.25" customHeight="1">
      <c r="C268" s="265"/>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7"/>
    </row>
    <row r="269" spans="3:41" s="260" customFormat="1">
      <c r="C269" s="265"/>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7"/>
    </row>
    <row r="270" spans="3:41" s="260" customFormat="1">
      <c r="C270" s="265"/>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7"/>
    </row>
    <row r="271" spans="3:41" s="260" customFormat="1">
      <c r="C271" s="265"/>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7"/>
    </row>
    <row r="272" spans="3:41" s="260" customFormat="1">
      <c r="C272" s="265"/>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7"/>
    </row>
    <row r="273" spans="3:41" s="260" customFormat="1">
      <c r="C273" s="265"/>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7"/>
    </row>
    <row r="274" spans="3:41" s="260" customFormat="1">
      <c r="C274" s="265"/>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7"/>
    </row>
    <row r="275" spans="3:41" s="260" customFormat="1">
      <c r="C275" s="265"/>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7"/>
    </row>
    <row r="276" spans="3:41" s="260" customFormat="1">
      <c r="C276" s="265"/>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7"/>
    </row>
    <row r="277" spans="3:41" s="260" customFormat="1" ht="16.5" thickBot="1">
      <c r="C277" s="277"/>
      <c r="D277" s="278"/>
      <c r="E277" s="279"/>
      <c r="F277" s="279"/>
      <c r="G277" s="279"/>
      <c r="H277" s="279"/>
      <c r="I277" s="279"/>
      <c r="J277" s="279"/>
      <c r="K277" s="279"/>
      <c r="L277" s="279"/>
      <c r="M277" s="279"/>
      <c r="N277" s="279"/>
      <c r="O277" s="279"/>
      <c r="P277" s="279"/>
      <c r="Q277" s="279"/>
      <c r="R277" s="279"/>
      <c r="S277" s="279"/>
      <c r="T277" s="279"/>
      <c r="U277" s="279"/>
      <c r="V277" s="279"/>
      <c r="W277" s="279"/>
      <c r="X277" s="279"/>
      <c r="Y277" s="279"/>
      <c r="Z277" s="279"/>
      <c r="AA277" s="279"/>
      <c r="AB277" s="279"/>
      <c r="AC277" s="279"/>
      <c r="AD277" s="279"/>
      <c r="AE277" s="279"/>
      <c r="AF277" s="279"/>
      <c r="AG277" s="279"/>
      <c r="AH277" s="279"/>
      <c r="AI277" s="279"/>
      <c r="AJ277" s="279"/>
      <c r="AK277" s="279"/>
      <c r="AL277" s="279"/>
      <c r="AM277" s="279"/>
      <c r="AN277" s="279"/>
      <c r="AO277" s="280"/>
    </row>
    <row r="278" spans="3:41" s="260" customFormat="1" ht="21.75" customHeight="1" thickBot="1">
      <c r="C278" s="281" t="s">
        <v>181</v>
      </c>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282"/>
      <c r="AE278" s="282"/>
      <c r="AF278" s="282"/>
      <c r="AG278" s="282"/>
      <c r="AH278" s="282"/>
      <c r="AI278" s="282"/>
      <c r="AJ278" s="282"/>
      <c r="AK278" s="282"/>
      <c r="AL278" s="282"/>
      <c r="AM278" s="282"/>
      <c r="AN278" s="282"/>
      <c r="AO278" s="283"/>
    </row>
    <row r="279" spans="3:41" s="260" customFormat="1" ht="30" customHeight="1" thickBot="1">
      <c r="C279" s="274" t="s">
        <v>175</v>
      </c>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75"/>
      <c r="AE279" s="275"/>
      <c r="AF279" s="275"/>
      <c r="AG279" s="275"/>
      <c r="AH279" s="275"/>
      <c r="AI279" s="275"/>
      <c r="AJ279" s="275"/>
      <c r="AK279" s="275"/>
      <c r="AL279" s="275"/>
      <c r="AM279" s="275"/>
      <c r="AN279" s="275"/>
      <c r="AO279" s="276"/>
    </row>
    <row r="280" spans="3:41" s="260" customFormat="1" ht="12.75" customHeight="1">
      <c r="C280" s="261"/>
      <c r="D280" s="262"/>
      <c r="E280" s="263"/>
      <c r="F280" s="263"/>
      <c r="G280" s="263"/>
      <c r="H280" s="263"/>
      <c r="I280" s="263"/>
      <c r="J280" s="263"/>
      <c r="K280" s="263"/>
      <c r="L280" s="263"/>
      <c r="M280" s="263"/>
      <c r="N280" s="263"/>
      <c r="O280" s="263"/>
      <c r="P280" s="263"/>
      <c r="Q280" s="263"/>
      <c r="R280" s="263"/>
      <c r="S280" s="263"/>
      <c r="T280" s="263"/>
      <c r="U280" s="263"/>
      <c r="V280" s="263"/>
      <c r="W280" s="263"/>
      <c r="X280" s="263"/>
      <c r="Y280" s="263"/>
      <c r="Z280" s="263"/>
      <c r="AA280" s="263"/>
      <c r="AB280" s="263"/>
      <c r="AC280" s="263"/>
      <c r="AD280" s="263"/>
      <c r="AE280" s="263"/>
      <c r="AF280" s="263"/>
      <c r="AG280" s="263"/>
      <c r="AH280" s="263"/>
      <c r="AI280" s="263"/>
      <c r="AJ280" s="263"/>
      <c r="AK280" s="263"/>
      <c r="AL280" s="263"/>
      <c r="AM280" s="263"/>
      <c r="AN280" s="263"/>
      <c r="AO280" s="264"/>
    </row>
    <row r="281" spans="3:41" s="260" customFormat="1">
      <c r="C281" s="265"/>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7"/>
    </row>
    <row r="282" spans="3:41" s="260" customFormat="1" ht="12.75" customHeight="1">
      <c r="C282" s="265"/>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7"/>
    </row>
    <row r="283" spans="3:41" s="260" customFormat="1">
      <c r="C283" s="265"/>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7"/>
    </row>
    <row r="284" spans="3:41" s="260" customFormat="1" ht="47.25" customHeight="1">
      <c r="C284" s="265"/>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7"/>
    </row>
    <row r="285" spans="3:41" s="260" customFormat="1" ht="47.25" customHeight="1">
      <c r="C285" s="265"/>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7"/>
    </row>
    <row r="286" spans="3:41" s="260" customFormat="1" ht="47.25" customHeight="1">
      <c r="C286" s="265"/>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7"/>
    </row>
    <row r="287" spans="3:41" s="260" customFormat="1" ht="47.25" customHeight="1">
      <c r="C287" s="265"/>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7"/>
    </row>
    <row r="288" spans="3:41" s="260" customFormat="1" ht="47.25" customHeight="1">
      <c r="C288" s="265"/>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7"/>
    </row>
    <row r="289" spans="3:41" s="260" customFormat="1">
      <c r="C289" s="265"/>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7"/>
    </row>
    <row r="290" spans="3:41" s="260" customFormat="1">
      <c r="C290" s="265"/>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7"/>
    </row>
    <row r="291" spans="3:41" s="260" customFormat="1">
      <c r="C291" s="265"/>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7"/>
    </row>
    <row r="292" spans="3:41" s="260" customFormat="1">
      <c r="C292" s="265"/>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7"/>
    </row>
    <row r="293" spans="3:41" s="260" customFormat="1">
      <c r="C293" s="265"/>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7"/>
    </row>
    <row r="294" spans="3:41" s="260" customFormat="1">
      <c r="C294" s="265"/>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7"/>
    </row>
    <row r="295" spans="3:41" s="260" customFormat="1">
      <c r="C295" s="265"/>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7"/>
    </row>
    <row r="296" spans="3:41" s="260" customFormat="1">
      <c r="C296" s="265"/>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66"/>
      <c r="AE296" s="266"/>
      <c r="AF296" s="266"/>
      <c r="AG296" s="266"/>
      <c r="AH296" s="266"/>
      <c r="AI296" s="266"/>
      <c r="AJ296" s="266"/>
      <c r="AK296" s="266"/>
      <c r="AL296" s="266"/>
      <c r="AM296" s="266"/>
      <c r="AN296" s="266"/>
      <c r="AO296" s="267"/>
    </row>
    <row r="297" spans="3:41" s="260" customFormat="1" ht="16.5" thickBot="1">
      <c r="C297" s="277"/>
      <c r="D297" s="278"/>
      <c r="E297" s="279"/>
      <c r="F297" s="279"/>
      <c r="G297" s="279"/>
      <c r="H297" s="279"/>
      <c r="I297" s="279"/>
      <c r="J297" s="279"/>
      <c r="K297" s="279"/>
      <c r="L297" s="279"/>
      <c r="M297" s="279"/>
      <c r="N297" s="279"/>
      <c r="O297" s="279"/>
      <c r="P297" s="279"/>
      <c r="Q297" s="279"/>
      <c r="R297" s="279"/>
      <c r="S297" s="279"/>
      <c r="T297" s="279"/>
      <c r="U297" s="279"/>
      <c r="V297" s="279"/>
      <c r="W297" s="279"/>
      <c r="X297" s="279"/>
      <c r="Y297" s="279"/>
      <c r="Z297" s="279"/>
      <c r="AA297" s="279"/>
      <c r="AB297" s="279"/>
      <c r="AC297" s="279"/>
      <c r="AD297" s="279"/>
      <c r="AE297" s="279"/>
      <c r="AF297" s="279"/>
      <c r="AG297" s="279"/>
      <c r="AH297" s="279"/>
      <c r="AI297" s="279"/>
      <c r="AJ297" s="279"/>
      <c r="AK297" s="279"/>
      <c r="AL297" s="279"/>
      <c r="AM297" s="279"/>
      <c r="AN297" s="279"/>
      <c r="AO297" s="280"/>
    </row>
    <row r="298" spans="3:41" s="260" customFormat="1" ht="21.75" customHeight="1" thickBot="1">
      <c r="C298" s="281" t="s">
        <v>182</v>
      </c>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282"/>
      <c r="AE298" s="282"/>
      <c r="AF298" s="282"/>
      <c r="AG298" s="282"/>
      <c r="AH298" s="282"/>
      <c r="AI298" s="282"/>
      <c r="AJ298" s="282"/>
      <c r="AK298" s="282"/>
      <c r="AL298" s="282"/>
      <c r="AM298" s="282"/>
      <c r="AN298" s="282"/>
      <c r="AO298" s="283"/>
    </row>
    <row r="299" spans="3:41" s="260" customFormat="1" ht="30" customHeight="1" thickBot="1">
      <c r="C299" s="274" t="s">
        <v>175</v>
      </c>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75"/>
      <c r="AE299" s="275"/>
      <c r="AF299" s="275"/>
      <c r="AG299" s="275"/>
      <c r="AH299" s="275"/>
      <c r="AI299" s="275"/>
      <c r="AJ299" s="275"/>
      <c r="AK299" s="275"/>
      <c r="AL299" s="275"/>
      <c r="AM299" s="275"/>
      <c r="AN299" s="275"/>
      <c r="AO299" s="276"/>
    </row>
  </sheetData>
  <mergeCells count="302">
    <mergeCell ref="C258:AO258"/>
    <mergeCell ref="C259:AO259"/>
    <mergeCell ref="C278:AO278"/>
    <mergeCell ref="C279:AO279"/>
    <mergeCell ref="C298:AO298"/>
    <mergeCell ref="C299:AO299"/>
    <mergeCell ref="C199:AO199"/>
    <mergeCell ref="C200:AO200"/>
    <mergeCell ref="C218:AO218"/>
    <mergeCell ref="C219:AO219"/>
    <mergeCell ref="C238:AO238"/>
    <mergeCell ref="C239:AO239"/>
    <mergeCell ref="C137:AO137"/>
    <mergeCell ref="C160:AO160"/>
    <mergeCell ref="C161:AO161"/>
    <mergeCell ref="C162:AO162"/>
    <mergeCell ref="C181:AO181"/>
    <mergeCell ref="C182:AO182"/>
    <mergeCell ref="AR130:BY130"/>
    <mergeCell ref="D131:L131"/>
    <mergeCell ref="M131:T131"/>
    <mergeCell ref="U131:AB131"/>
    <mergeCell ref="D132:L132"/>
    <mergeCell ref="M132:T132"/>
    <mergeCell ref="U132:AB132"/>
    <mergeCell ref="AC119:AG119"/>
    <mergeCell ref="AH119:AI119"/>
    <mergeCell ref="AJ119:AN119"/>
    <mergeCell ref="AO119:AP119"/>
    <mergeCell ref="C122:AP124"/>
    <mergeCell ref="D130:AB130"/>
    <mergeCell ref="AC118:AG118"/>
    <mergeCell ref="AH118:AI118"/>
    <mergeCell ref="AJ118:AN118"/>
    <mergeCell ref="AO118:AP118"/>
    <mergeCell ref="D119:H119"/>
    <mergeCell ref="I119:M119"/>
    <mergeCell ref="N119:R119"/>
    <mergeCell ref="S119:T119"/>
    <mergeCell ref="U119:Z119"/>
    <mergeCell ref="AA119:AB119"/>
    <mergeCell ref="AC117:AG117"/>
    <mergeCell ref="AH117:AI117"/>
    <mergeCell ref="AJ117:AN117"/>
    <mergeCell ref="AO117:AP117"/>
    <mergeCell ref="D118:H118"/>
    <mergeCell ref="I118:M118"/>
    <mergeCell ref="N118:R118"/>
    <mergeCell ref="S118:T118"/>
    <mergeCell ref="U118:Z118"/>
    <mergeCell ref="AA118:AB118"/>
    <mergeCell ref="D116:H117"/>
    <mergeCell ref="I116:M117"/>
    <mergeCell ref="N116:T116"/>
    <mergeCell ref="U116:AB116"/>
    <mergeCell ref="AC116:AI116"/>
    <mergeCell ref="AJ116:AP116"/>
    <mergeCell ref="N117:R117"/>
    <mergeCell ref="S117:T117"/>
    <mergeCell ref="U117:Z117"/>
    <mergeCell ref="AA117:AB117"/>
    <mergeCell ref="AE112:AG112"/>
    <mergeCell ref="AH112:AJ112"/>
    <mergeCell ref="AK112:AO112"/>
    <mergeCell ref="L113:N113"/>
    <mergeCell ref="P113:R113"/>
    <mergeCell ref="AL113:AO113"/>
    <mergeCell ref="AE111:AG111"/>
    <mergeCell ref="AH111:AJ111"/>
    <mergeCell ref="AK111:AO111"/>
    <mergeCell ref="D112:L112"/>
    <mergeCell ref="M112:O112"/>
    <mergeCell ref="P112:R112"/>
    <mergeCell ref="S112:U112"/>
    <mergeCell ref="V112:X112"/>
    <mergeCell ref="Y112:AA112"/>
    <mergeCell ref="AB112:AD112"/>
    <mergeCell ref="AK110:AO110"/>
    <mergeCell ref="D111:F111"/>
    <mergeCell ref="G111:I111"/>
    <mergeCell ref="J111:L111"/>
    <mergeCell ref="M111:O111"/>
    <mergeCell ref="P111:R111"/>
    <mergeCell ref="S111:U111"/>
    <mergeCell ref="V111:X111"/>
    <mergeCell ref="Y111:AA111"/>
    <mergeCell ref="AB111:AD111"/>
    <mergeCell ref="S110:U110"/>
    <mergeCell ref="V110:X110"/>
    <mergeCell ref="Y110:AA110"/>
    <mergeCell ref="AB110:AD110"/>
    <mergeCell ref="AE110:AG110"/>
    <mergeCell ref="AH110:AJ110"/>
    <mergeCell ref="Y109:AA109"/>
    <mergeCell ref="AB109:AD109"/>
    <mergeCell ref="AE109:AG109"/>
    <mergeCell ref="AH109:AJ109"/>
    <mergeCell ref="AK109:AO109"/>
    <mergeCell ref="D110:F110"/>
    <mergeCell ref="G110:I110"/>
    <mergeCell ref="J110:L110"/>
    <mergeCell ref="M110:O110"/>
    <mergeCell ref="P110:R110"/>
    <mergeCell ref="AB108:AD108"/>
    <mergeCell ref="AE108:AG108"/>
    <mergeCell ref="AH108:AJ108"/>
    <mergeCell ref="D109:F109"/>
    <mergeCell ref="G109:I109"/>
    <mergeCell ref="J109:L109"/>
    <mergeCell ref="M109:O109"/>
    <mergeCell ref="P109:R109"/>
    <mergeCell ref="S109:U109"/>
    <mergeCell ref="V109:X109"/>
    <mergeCell ref="J108:L108"/>
    <mergeCell ref="M108:O108"/>
    <mergeCell ref="P108:R108"/>
    <mergeCell ref="S108:U108"/>
    <mergeCell ref="V108:X108"/>
    <mergeCell ref="Y108:AA108"/>
    <mergeCell ref="AI95:AM95"/>
    <mergeCell ref="AN95:AO95"/>
    <mergeCell ref="D100:AO101"/>
    <mergeCell ref="D106:AO106"/>
    <mergeCell ref="D107:F108"/>
    <mergeCell ref="G107:L107"/>
    <mergeCell ref="M107:X107"/>
    <mergeCell ref="Y107:AJ107"/>
    <mergeCell ref="AK107:AO108"/>
    <mergeCell ref="G108:I108"/>
    <mergeCell ref="AI94:AM94"/>
    <mergeCell ref="AN94:AO94"/>
    <mergeCell ref="C95:G95"/>
    <mergeCell ref="H95:L95"/>
    <mergeCell ref="M95:Q95"/>
    <mergeCell ref="R95:S95"/>
    <mergeCell ref="T95:Y95"/>
    <mergeCell ref="Z95:AA95"/>
    <mergeCell ref="AB95:AF95"/>
    <mergeCell ref="AG95:AH95"/>
    <mergeCell ref="AI93:AM93"/>
    <mergeCell ref="AN93:AO93"/>
    <mergeCell ref="C94:G94"/>
    <mergeCell ref="H94:L94"/>
    <mergeCell ref="M94:Q94"/>
    <mergeCell ref="R94:S94"/>
    <mergeCell ref="T94:Y94"/>
    <mergeCell ref="Z94:AA94"/>
    <mergeCell ref="AB94:AF94"/>
    <mergeCell ref="AG94:AH94"/>
    <mergeCell ref="AI92:AM92"/>
    <mergeCell ref="AN92:AO92"/>
    <mergeCell ref="C93:G93"/>
    <mergeCell ref="H93:L93"/>
    <mergeCell ref="M93:Q93"/>
    <mergeCell ref="R93:S93"/>
    <mergeCell ref="T93:Y93"/>
    <mergeCell ref="Z93:AA93"/>
    <mergeCell ref="AB93:AF93"/>
    <mergeCell ref="AG93:AH93"/>
    <mergeCell ref="M92:Q92"/>
    <mergeCell ref="R92:S92"/>
    <mergeCell ref="T92:Y92"/>
    <mergeCell ref="Z92:AA92"/>
    <mergeCell ref="AB92:AF92"/>
    <mergeCell ref="AG92:AH92"/>
    <mergeCell ref="AB87:AF87"/>
    <mergeCell ref="AG87:AH87"/>
    <mergeCell ref="AI87:AM87"/>
    <mergeCell ref="AN87:AO87"/>
    <mergeCell ref="C91:G92"/>
    <mergeCell ref="H91:L92"/>
    <mergeCell ref="M91:S91"/>
    <mergeCell ref="T91:AA91"/>
    <mergeCell ref="AB91:AH91"/>
    <mergeCell ref="AI91:AO91"/>
    <mergeCell ref="AB86:AF86"/>
    <mergeCell ref="AG86:AH86"/>
    <mergeCell ref="AI86:AM86"/>
    <mergeCell ref="AN86:AO86"/>
    <mergeCell ref="C87:G87"/>
    <mergeCell ref="H87:L87"/>
    <mergeCell ref="M87:Q87"/>
    <mergeCell ref="R87:S87"/>
    <mergeCell ref="T87:Y87"/>
    <mergeCell ref="Z87:AA87"/>
    <mergeCell ref="AB85:AF85"/>
    <mergeCell ref="AG85:AH85"/>
    <mergeCell ref="AI85:AM85"/>
    <mergeCell ref="AN85:AO85"/>
    <mergeCell ref="C86:G86"/>
    <mergeCell ref="H86:L86"/>
    <mergeCell ref="M86:Q86"/>
    <mergeCell ref="R86:S86"/>
    <mergeCell ref="T86:Y86"/>
    <mergeCell ref="Z86:AA86"/>
    <mergeCell ref="AB84:AF84"/>
    <mergeCell ref="AG84:AH84"/>
    <mergeCell ref="AI84:AM84"/>
    <mergeCell ref="AN84:AO84"/>
    <mergeCell ref="C85:G85"/>
    <mergeCell ref="H85:L85"/>
    <mergeCell ref="M85:Q85"/>
    <mergeCell ref="R85:S85"/>
    <mergeCell ref="T85:Y85"/>
    <mergeCell ref="Z85:AA85"/>
    <mergeCell ref="C83:G84"/>
    <mergeCell ref="H83:L84"/>
    <mergeCell ref="M83:S83"/>
    <mergeCell ref="T83:AA83"/>
    <mergeCell ref="AB83:AH83"/>
    <mergeCell ref="AI83:AO83"/>
    <mergeCell ref="M84:Q84"/>
    <mergeCell ref="R84:S84"/>
    <mergeCell ref="T84:Y84"/>
    <mergeCell ref="Z84:AA84"/>
    <mergeCell ref="G76:W76"/>
    <mergeCell ref="X76:Y76"/>
    <mergeCell ref="G77:W77"/>
    <mergeCell ref="X77:Y77"/>
    <mergeCell ref="G78:W78"/>
    <mergeCell ref="X78:Y78"/>
    <mergeCell ref="G73:W73"/>
    <mergeCell ref="X73:Y73"/>
    <mergeCell ref="G74:W74"/>
    <mergeCell ref="X74:Y74"/>
    <mergeCell ref="G75:W75"/>
    <mergeCell ref="X75:Y75"/>
    <mergeCell ref="G70:W70"/>
    <mergeCell ref="X70:Y70"/>
    <mergeCell ref="G71:W71"/>
    <mergeCell ref="X71:Y71"/>
    <mergeCell ref="G72:W72"/>
    <mergeCell ref="X72:Y72"/>
    <mergeCell ref="G67:W67"/>
    <mergeCell ref="X67:Y67"/>
    <mergeCell ref="G68:W68"/>
    <mergeCell ref="X68:Y68"/>
    <mergeCell ref="G69:W69"/>
    <mergeCell ref="X69:Y69"/>
    <mergeCell ref="G64:W64"/>
    <mergeCell ref="X64:Y64"/>
    <mergeCell ref="G65:W65"/>
    <mergeCell ref="X65:Y65"/>
    <mergeCell ref="G66:W66"/>
    <mergeCell ref="X66:Y66"/>
    <mergeCell ref="G61:W61"/>
    <mergeCell ref="X61:Y61"/>
    <mergeCell ref="G62:W62"/>
    <mergeCell ref="X62:Y62"/>
    <mergeCell ref="G63:W63"/>
    <mergeCell ref="X63:Y63"/>
    <mergeCell ref="G57:W57"/>
    <mergeCell ref="G58:W58"/>
    <mergeCell ref="X58:Y58"/>
    <mergeCell ref="G59:W59"/>
    <mergeCell ref="X59:Y59"/>
    <mergeCell ref="G60:W60"/>
    <mergeCell ref="X60:Y60"/>
    <mergeCell ref="AS53:AW53"/>
    <mergeCell ref="G54:W54"/>
    <mergeCell ref="X54:Y54"/>
    <mergeCell ref="G55:W55"/>
    <mergeCell ref="X55:Y55"/>
    <mergeCell ref="G56:W56"/>
    <mergeCell ref="X56:Y56"/>
    <mergeCell ref="F44:M44"/>
    <mergeCell ref="N44:U44"/>
    <mergeCell ref="V44:AC44"/>
    <mergeCell ref="AD44:AK44"/>
    <mergeCell ref="H48:V48"/>
    <mergeCell ref="W48:Y48"/>
    <mergeCell ref="W35:AE35"/>
    <mergeCell ref="W38:AE38"/>
    <mergeCell ref="W39:AE39"/>
    <mergeCell ref="F43:M43"/>
    <mergeCell ref="N43:U43"/>
    <mergeCell ref="V43:AC43"/>
    <mergeCell ref="AD43:AK43"/>
    <mergeCell ref="N25:AO25"/>
    <mergeCell ref="N26:AO26"/>
    <mergeCell ref="N27:AA27"/>
    <mergeCell ref="N29:AM29"/>
    <mergeCell ref="N32:X32"/>
    <mergeCell ref="W34:AE34"/>
    <mergeCell ref="C13:L13"/>
    <mergeCell ref="N13:AO13"/>
    <mergeCell ref="M18:X18"/>
    <mergeCell ref="AD18:AO18"/>
    <mergeCell ref="M20:X20"/>
    <mergeCell ref="M22:AO22"/>
    <mergeCell ref="C9:L9"/>
    <mergeCell ref="N9:AO9"/>
    <mergeCell ref="C10:L10"/>
    <mergeCell ref="N10:AO10"/>
    <mergeCell ref="C11:L11"/>
    <mergeCell ref="N11:AO11"/>
    <mergeCell ref="B2:AP2"/>
    <mergeCell ref="N3:AA3"/>
    <mergeCell ref="AE3:AF3"/>
    <mergeCell ref="B4:AO4"/>
    <mergeCell ref="C7:L8"/>
    <mergeCell ref="N7:AO8"/>
  </mergeCells>
  <printOptions horizontalCentered="1"/>
  <pageMargins left="0.70866141732283472" right="0.70866141732283472" top="0.74803149606299213" bottom="0.74803149606299213" header="0.31496062992125984" footer="0.31496062992125984"/>
  <pageSetup paperSize="9" scale="38" fitToHeight="0" orientation="portrait" r:id="rId1"/>
  <rowBreaks count="2" manualBreakCount="2">
    <brk id="120" max="40" man="1"/>
    <brk id="219" max="40" man="1"/>
  </rowBreaks>
  <colBreaks count="2" manualBreakCount="2">
    <brk id="72" max="1048575" man="1"/>
    <brk id="17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8B8EF-3155-4E84-8775-75EE747D4FE4}">
  <sheetPr>
    <tabColor theme="9" tint="0.39997558519241921"/>
    <pageSetUpPr fitToPage="1"/>
  </sheetPr>
  <dimension ref="A1:AA22"/>
  <sheetViews>
    <sheetView view="pageBreakPreview" zoomScale="60" zoomScaleNormal="69" workbookViewId="0">
      <selection activeCell="I21" sqref="I21"/>
    </sheetView>
  </sheetViews>
  <sheetFormatPr baseColWidth="10" defaultRowHeight="15"/>
  <cols>
    <col min="1" max="1" width="15.85546875" style="356" customWidth="1"/>
    <col min="2" max="2" width="69" style="356" customWidth="1"/>
    <col min="3" max="3" width="17.5703125" style="356" customWidth="1"/>
    <col min="4" max="4" width="21" style="356" hidden="1" customWidth="1"/>
    <col min="5" max="5" width="20.28515625" style="356" hidden="1" customWidth="1"/>
    <col min="6" max="6" width="19.42578125" style="356" hidden="1" customWidth="1"/>
    <col min="7" max="7" width="20.140625" style="356" customWidth="1"/>
    <col min="8" max="8" width="22.140625" style="356" customWidth="1"/>
    <col min="9" max="9" width="17" style="356" customWidth="1"/>
    <col min="10" max="10" width="18.7109375" style="356" customWidth="1"/>
    <col min="11" max="11" width="13.42578125" style="356" customWidth="1"/>
    <col min="12" max="12" width="23.140625" style="356" customWidth="1"/>
    <col min="13" max="13" width="16.42578125" style="356" customWidth="1"/>
    <col min="14" max="14" width="18.28515625" style="356" customWidth="1"/>
    <col min="15" max="15" width="10.7109375" style="356" customWidth="1"/>
    <col min="16" max="256" width="11.42578125" style="356"/>
    <col min="257" max="257" width="15.85546875" style="356" customWidth="1"/>
    <col min="258" max="258" width="69" style="356" customWidth="1"/>
    <col min="259" max="259" width="17.5703125" style="356" customWidth="1"/>
    <col min="260" max="262" width="0" style="356" hidden="1" customWidth="1"/>
    <col min="263" max="263" width="20.140625" style="356" customWidth="1"/>
    <col min="264" max="264" width="22.140625" style="356" customWidth="1"/>
    <col min="265" max="265" width="17" style="356" customWidth="1"/>
    <col min="266" max="266" width="18.7109375" style="356" customWidth="1"/>
    <col min="267" max="267" width="13.42578125" style="356" customWidth="1"/>
    <col min="268" max="268" width="23.140625" style="356" customWidth="1"/>
    <col min="269" max="269" width="16.42578125" style="356" customWidth="1"/>
    <col min="270" max="270" width="18.28515625" style="356" customWidth="1"/>
    <col min="271" max="271" width="10.7109375" style="356" customWidth="1"/>
    <col min="272" max="512" width="11.42578125" style="356"/>
    <col min="513" max="513" width="15.85546875" style="356" customWidth="1"/>
    <col min="514" max="514" width="69" style="356" customWidth="1"/>
    <col min="515" max="515" width="17.5703125" style="356" customWidth="1"/>
    <col min="516" max="518" width="0" style="356" hidden="1" customWidth="1"/>
    <col min="519" max="519" width="20.140625" style="356" customWidth="1"/>
    <col min="520" max="520" width="22.140625" style="356" customWidth="1"/>
    <col min="521" max="521" width="17" style="356" customWidth="1"/>
    <col min="522" max="522" width="18.7109375" style="356" customWidth="1"/>
    <col min="523" max="523" width="13.42578125" style="356" customWidth="1"/>
    <col min="524" max="524" width="23.140625" style="356" customWidth="1"/>
    <col min="525" max="525" width="16.42578125" style="356" customWidth="1"/>
    <col min="526" max="526" width="18.28515625" style="356" customWidth="1"/>
    <col min="527" max="527" width="10.7109375" style="356" customWidth="1"/>
    <col min="528" max="768" width="11.42578125" style="356"/>
    <col min="769" max="769" width="15.85546875" style="356" customWidth="1"/>
    <col min="770" max="770" width="69" style="356" customWidth="1"/>
    <col min="771" max="771" width="17.5703125" style="356" customWidth="1"/>
    <col min="772" max="774" width="0" style="356" hidden="1" customWidth="1"/>
    <col min="775" max="775" width="20.140625" style="356" customWidth="1"/>
    <col min="776" max="776" width="22.140625" style="356" customWidth="1"/>
    <col min="777" max="777" width="17" style="356" customWidth="1"/>
    <col min="778" max="778" width="18.7109375" style="356" customWidth="1"/>
    <col min="779" max="779" width="13.42578125" style="356" customWidth="1"/>
    <col min="780" max="780" width="23.140625" style="356" customWidth="1"/>
    <col min="781" max="781" width="16.42578125" style="356" customWidth="1"/>
    <col min="782" max="782" width="18.28515625" style="356" customWidth="1"/>
    <col min="783" max="783" width="10.7109375" style="356" customWidth="1"/>
    <col min="784" max="1024" width="11.42578125" style="356"/>
    <col min="1025" max="1025" width="15.85546875" style="356" customWidth="1"/>
    <col min="1026" max="1026" width="69" style="356" customWidth="1"/>
    <col min="1027" max="1027" width="17.5703125" style="356" customWidth="1"/>
    <col min="1028" max="1030" width="0" style="356" hidden="1" customWidth="1"/>
    <col min="1031" max="1031" width="20.140625" style="356" customWidth="1"/>
    <col min="1032" max="1032" width="22.140625" style="356" customWidth="1"/>
    <col min="1033" max="1033" width="17" style="356" customWidth="1"/>
    <col min="1034" max="1034" width="18.7109375" style="356" customWidth="1"/>
    <col min="1035" max="1035" width="13.42578125" style="356" customWidth="1"/>
    <col min="1036" max="1036" width="23.140625" style="356" customWidth="1"/>
    <col min="1037" max="1037" width="16.42578125" style="356" customWidth="1"/>
    <col min="1038" max="1038" width="18.28515625" style="356" customWidth="1"/>
    <col min="1039" max="1039" width="10.7109375" style="356" customWidth="1"/>
    <col min="1040" max="1280" width="11.42578125" style="356"/>
    <col min="1281" max="1281" width="15.85546875" style="356" customWidth="1"/>
    <col min="1282" max="1282" width="69" style="356" customWidth="1"/>
    <col min="1283" max="1283" width="17.5703125" style="356" customWidth="1"/>
    <col min="1284" max="1286" width="0" style="356" hidden="1" customWidth="1"/>
    <col min="1287" max="1287" width="20.140625" style="356" customWidth="1"/>
    <col min="1288" max="1288" width="22.140625" style="356" customWidth="1"/>
    <col min="1289" max="1289" width="17" style="356" customWidth="1"/>
    <col min="1290" max="1290" width="18.7109375" style="356" customWidth="1"/>
    <col min="1291" max="1291" width="13.42578125" style="356" customWidth="1"/>
    <col min="1292" max="1292" width="23.140625" style="356" customWidth="1"/>
    <col min="1293" max="1293" width="16.42578125" style="356" customWidth="1"/>
    <col min="1294" max="1294" width="18.28515625" style="356" customWidth="1"/>
    <col min="1295" max="1295" width="10.7109375" style="356" customWidth="1"/>
    <col min="1296" max="1536" width="11.42578125" style="356"/>
    <col min="1537" max="1537" width="15.85546875" style="356" customWidth="1"/>
    <col min="1538" max="1538" width="69" style="356" customWidth="1"/>
    <col min="1539" max="1539" width="17.5703125" style="356" customWidth="1"/>
    <col min="1540" max="1542" width="0" style="356" hidden="1" customWidth="1"/>
    <col min="1543" max="1543" width="20.140625" style="356" customWidth="1"/>
    <col min="1544" max="1544" width="22.140625" style="356" customWidth="1"/>
    <col min="1545" max="1545" width="17" style="356" customWidth="1"/>
    <col min="1546" max="1546" width="18.7109375" style="356" customWidth="1"/>
    <col min="1547" max="1547" width="13.42578125" style="356" customWidth="1"/>
    <col min="1548" max="1548" width="23.140625" style="356" customWidth="1"/>
    <col min="1549" max="1549" width="16.42578125" style="356" customWidth="1"/>
    <col min="1550" max="1550" width="18.28515625" style="356" customWidth="1"/>
    <col min="1551" max="1551" width="10.7109375" style="356" customWidth="1"/>
    <col min="1552" max="1792" width="11.42578125" style="356"/>
    <col min="1793" max="1793" width="15.85546875" style="356" customWidth="1"/>
    <col min="1794" max="1794" width="69" style="356" customWidth="1"/>
    <col min="1795" max="1795" width="17.5703125" style="356" customWidth="1"/>
    <col min="1796" max="1798" width="0" style="356" hidden="1" customWidth="1"/>
    <col min="1799" max="1799" width="20.140625" style="356" customWidth="1"/>
    <col min="1800" max="1800" width="22.140625" style="356" customWidth="1"/>
    <col min="1801" max="1801" width="17" style="356" customWidth="1"/>
    <col min="1802" max="1802" width="18.7109375" style="356" customWidth="1"/>
    <col min="1803" max="1803" width="13.42578125" style="356" customWidth="1"/>
    <col min="1804" max="1804" width="23.140625" style="356" customWidth="1"/>
    <col min="1805" max="1805" width="16.42578125" style="356" customWidth="1"/>
    <col min="1806" max="1806" width="18.28515625" style="356" customWidth="1"/>
    <col min="1807" max="1807" width="10.7109375" style="356" customWidth="1"/>
    <col min="1808" max="2048" width="11.42578125" style="356"/>
    <col min="2049" max="2049" width="15.85546875" style="356" customWidth="1"/>
    <col min="2050" max="2050" width="69" style="356" customWidth="1"/>
    <col min="2051" max="2051" width="17.5703125" style="356" customWidth="1"/>
    <col min="2052" max="2054" width="0" style="356" hidden="1" customWidth="1"/>
    <col min="2055" max="2055" width="20.140625" style="356" customWidth="1"/>
    <col min="2056" max="2056" width="22.140625" style="356" customWidth="1"/>
    <col min="2057" max="2057" width="17" style="356" customWidth="1"/>
    <col min="2058" max="2058" width="18.7109375" style="356" customWidth="1"/>
    <col min="2059" max="2059" width="13.42578125" style="356" customWidth="1"/>
    <col min="2060" max="2060" width="23.140625" style="356" customWidth="1"/>
    <col min="2061" max="2061" width="16.42578125" style="356" customWidth="1"/>
    <col min="2062" max="2062" width="18.28515625" style="356" customWidth="1"/>
    <col min="2063" max="2063" width="10.7109375" style="356" customWidth="1"/>
    <col min="2064" max="2304" width="11.42578125" style="356"/>
    <col min="2305" max="2305" width="15.85546875" style="356" customWidth="1"/>
    <col min="2306" max="2306" width="69" style="356" customWidth="1"/>
    <col min="2307" max="2307" width="17.5703125" style="356" customWidth="1"/>
    <col min="2308" max="2310" width="0" style="356" hidden="1" customWidth="1"/>
    <col min="2311" max="2311" width="20.140625" style="356" customWidth="1"/>
    <col min="2312" max="2312" width="22.140625" style="356" customWidth="1"/>
    <col min="2313" max="2313" width="17" style="356" customWidth="1"/>
    <col min="2314" max="2314" width="18.7109375" style="356" customWidth="1"/>
    <col min="2315" max="2315" width="13.42578125" style="356" customWidth="1"/>
    <col min="2316" max="2316" width="23.140625" style="356" customWidth="1"/>
    <col min="2317" max="2317" width="16.42578125" style="356" customWidth="1"/>
    <col min="2318" max="2318" width="18.28515625" style="356" customWidth="1"/>
    <col min="2319" max="2319" width="10.7109375" style="356" customWidth="1"/>
    <col min="2320" max="2560" width="11.42578125" style="356"/>
    <col min="2561" max="2561" width="15.85546875" style="356" customWidth="1"/>
    <col min="2562" max="2562" width="69" style="356" customWidth="1"/>
    <col min="2563" max="2563" width="17.5703125" style="356" customWidth="1"/>
    <col min="2564" max="2566" width="0" style="356" hidden="1" customWidth="1"/>
    <col min="2567" max="2567" width="20.140625" style="356" customWidth="1"/>
    <col min="2568" max="2568" width="22.140625" style="356" customWidth="1"/>
    <col min="2569" max="2569" width="17" style="356" customWidth="1"/>
    <col min="2570" max="2570" width="18.7109375" style="356" customWidth="1"/>
    <col min="2571" max="2571" width="13.42578125" style="356" customWidth="1"/>
    <col min="2572" max="2572" width="23.140625" style="356" customWidth="1"/>
    <col min="2573" max="2573" width="16.42578125" style="356" customWidth="1"/>
    <col min="2574" max="2574" width="18.28515625" style="356" customWidth="1"/>
    <col min="2575" max="2575" width="10.7109375" style="356" customWidth="1"/>
    <col min="2576" max="2816" width="11.42578125" style="356"/>
    <col min="2817" max="2817" width="15.85546875" style="356" customWidth="1"/>
    <col min="2818" max="2818" width="69" style="356" customWidth="1"/>
    <col min="2819" max="2819" width="17.5703125" style="356" customWidth="1"/>
    <col min="2820" max="2822" width="0" style="356" hidden="1" customWidth="1"/>
    <col min="2823" max="2823" width="20.140625" style="356" customWidth="1"/>
    <col min="2824" max="2824" width="22.140625" style="356" customWidth="1"/>
    <col min="2825" max="2825" width="17" style="356" customWidth="1"/>
    <col min="2826" max="2826" width="18.7109375" style="356" customWidth="1"/>
    <col min="2827" max="2827" width="13.42578125" style="356" customWidth="1"/>
    <col min="2828" max="2828" width="23.140625" style="356" customWidth="1"/>
    <col min="2829" max="2829" width="16.42578125" style="356" customWidth="1"/>
    <col min="2830" max="2830" width="18.28515625" style="356" customWidth="1"/>
    <col min="2831" max="2831" width="10.7109375" style="356" customWidth="1"/>
    <col min="2832" max="3072" width="11.42578125" style="356"/>
    <col min="3073" max="3073" width="15.85546875" style="356" customWidth="1"/>
    <col min="3074" max="3074" width="69" style="356" customWidth="1"/>
    <col min="3075" max="3075" width="17.5703125" style="356" customWidth="1"/>
    <col min="3076" max="3078" width="0" style="356" hidden="1" customWidth="1"/>
    <col min="3079" max="3079" width="20.140625" style="356" customWidth="1"/>
    <col min="3080" max="3080" width="22.140625" style="356" customWidth="1"/>
    <col min="3081" max="3081" width="17" style="356" customWidth="1"/>
    <col min="3082" max="3082" width="18.7109375" style="356" customWidth="1"/>
    <col min="3083" max="3083" width="13.42578125" style="356" customWidth="1"/>
    <col min="3084" max="3084" width="23.140625" style="356" customWidth="1"/>
    <col min="3085" max="3085" width="16.42578125" style="356" customWidth="1"/>
    <col min="3086" max="3086" width="18.28515625" style="356" customWidth="1"/>
    <col min="3087" max="3087" width="10.7109375" style="356" customWidth="1"/>
    <col min="3088" max="3328" width="11.42578125" style="356"/>
    <col min="3329" max="3329" width="15.85546875" style="356" customWidth="1"/>
    <col min="3330" max="3330" width="69" style="356" customWidth="1"/>
    <col min="3331" max="3331" width="17.5703125" style="356" customWidth="1"/>
    <col min="3332" max="3334" width="0" style="356" hidden="1" customWidth="1"/>
    <col min="3335" max="3335" width="20.140625" style="356" customWidth="1"/>
    <col min="3336" max="3336" width="22.140625" style="356" customWidth="1"/>
    <col min="3337" max="3337" width="17" style="356" customWidth="1"/>
    <col min="3338" max="3338" width="18.7109375" style="356" customWidth="1"/>
    <col min="3339" max="3339" width="13.42578125" style="356" customWidth="1"/>
    <col min="3340" max="3340" width="23.140625" style="356" customWidth="1"/>
    <col min="3341" max="3341" width="16.42578125" style="356" customWidth="1"/>
    <col min="3342" max="3342" width="18.28515625" style="356" customWidth="1"/>
    <col min="3343" max="3343" width="10.7109375" style="356" customWidth="1"/>
    <col min="3344" max="3584" width="11.42578125" style="356"/>
    <col min="3585" max="3585" width="15.85546875" style="356" customWidth="1"/>
    <col min="3586" max="3586" width="69" style="356" customWidth="1"/>
    <col min="3587" max="3587" width="17.5703125" style="356" customWidth="1"/>
    <col min="3588" max="3590" width="0" style="356" hidden="1" customWidth="1"/>
    <col min="3591" max="3591" width="20.140625" style="356" customWidth="1"/>
    <col min="3592" max="3592" width="22.140625" style="356" customWidth="1"/>
    <col min="3593" max="3593" width="17" style="356" customWidth="1"/>
    <col min="3594" max="3594" width="18.7109375" style="356" customWidth="1"/>
    <col min="3595" max="3595" width="13.42578125" style="356" customWidth="1"/>
    <col min="3596" max="3596" width="23.140625" style="356" customWidth="1"/>
    <col min="3597" max="3597" width="16.42578125" style="356" customWidth="1"/>
    <col min="3598" max="3598" width="18.28515625" style="356" customWidth="1"/>
    <col min="3599" max="3599" width="10.7109375" style="356" customWidth="1"/>
    <col min="3600" max="3840" width="11.42578125" style="356"/>
    <col min="3841" max="3841" width="15.85546875" style="356" customWidth="1"/>
    <col min="3842" max="3842" width="69" style="356" customWidth="1"/>
    <col min="3843" max="3843" width="17.5703125" style="356" customWidth="1"/>
    <col min="3844" max="3846" width="0" style="356" hidden="1" customWidth="1"/>
    <col min="3847" max="3847" width="20.140625" style="356" customWidth="1"/>
    <col min="3848" max="3848" width="22.140625" style="356" customWidth="1"/>
    <col min="3849" max="3849" width="17" style="356" customWidth="1"/>
    <col min="3850" max="3850" width="18.7109375" style="356" customWidth="1"/>
    <col min="3851" max="3851" width="13.42578125" style="356" customWidth="1"/>
    <col min="3852" max="3852" width="23.140625" style="356" customWidth="1"/>
    <col min="3853" max="3853" width="16.42578125" style="356" customWidth="1"/>
    <col min="3854" max="3854" width="18.28515625" style="356" customWidth="1"/>
    <col min="3855" max="3855" width="10.7109375" style="356" customWidth="1"/>
    <col min="3856" max="4096" width="11.42578125" style="356"/>
    <col min="4097" max="4097" width="15.85546875" style="356" customWidth="1"/>
    <col min="4098" max="4098" width="69" style="356" customWidth="1"/>
    <col min="4099" max="4099" width="17.5703125" style="356" customWidth="1"/>
    <col min="4100" max="4102" width="0" style="356" hidden="1" customWidth="1"/>
    <col min="4103" max="4103" width="20.140625" style="356" customWidth="1"/>
    <col min="4104" max="4104" width="22.140625" style="356" customWidth="1"/>
    <col min="4105" max="4105" width="17" style="356" customWidth="1"/>
    <col min="4106" max="4106" width="18.7109375" style="356" customWidth="1"/>
    <col min="4107" max="4107" width="13.42578125" style="356" customWidth="1"/>
    <col min="4108" max="4108" width="23.140625" style="356" customWidth="1"/>
    <col min="4109" max="4109" width="16.42578125" style="356" customWidth="1"/>
    <col min="4110" max="4110" width="18.28515625" style="356" customWidth="1"/>
    <col min="4111" max="4111" width="10.7109375" style="356" customWidth="1"/>
    <col min="4112" max="4352" width="11.42578125" style="356"/>
    <col min="4353" max="4353" width="15.85546875" style="356" customWidth="1"/>
    <col min="4354" max="4354" width="69" style="356" customWidth="1"/>
    <col min="4355" max="4355" width="17.5703125" style="356" customWidth="1"/>
    <col min="4356" max="4358" width="0" style="356" hidden="1" customWidth="1"/>
    <col min="4359" max="4359" width="20.140625" style="356" customWidth="1"/>
    <col min="4360" max="4360" width="22.140625" style="356" customWidth="1"/>
    <col min="4361" max="4361" width="17" style="356" customWidth="1"/>
    <col min="4362" max="4362" width="18.7109375" style="356" customWidth="1"/>
    <col min="4363" max="4363" width="13.42578125" style="356" customWidth="1"/>
    <col min="4364" max="4364" width="23.140625" style="356" customWidth="1"/>
    <col min="4365" max="4365" width="16.42578125" style="356" customWidth="1"/>
    <col min="4366" max="4366" width="18.28515625" style="356" customWidth="1"/>
    <col min="4367" max="4367" width="10.7109375" style="356" customWidth="1"/>
    <col min="4368" max="4608" width="11.42578125" style="356"/>
    <col min="4609" max="4609" width="15.85546875" style="356" customWidth="1"/>
    <col min="4610" max="4610" width="69" style="356" customWidth="1"/>
    <col min="4611" max="4611" width="17.5703125" style="356" customWidth="1"/>
    <col min="4612" max="4614" width="0" style="356" hidden="1" customWidth="1"/>
    <col min="4615" max="4615" width="20.140625" style="356" customWidth="1"/>
    <col min="4616" max="4616" width="22.140625" style="356" customWidth="1"/>
    <col min="4617" max="4617" width="17" style="356" customWidth="1"/>
    <col min="4618" max="4618" width="18.7109375" style="356" customWidth="1"/>
    <col min="4619" max="4619" width="13.42578125" style="356" customWidth="1"/>
    <col min="4620" max="4620" width="23.140625" style="356" customWidth="1"/>
    <col min="4621" max="4621" width="16.42578125" style="356" customWidth="1"/>
    <col min="4622" max="4622" width="18.28515625" style="356" customWidth="1"/>
    <col min="4623" max="4623" width="10.7109375" style="356" customWidth="1"/>
    <col min="4624" max="4864" width="11.42578125" style="356"/>
    <col min="4865" max="4865" width="15.85546875" style="356" customWidth="1"/>
    <col min="4866" max="4866" width="69" style="356" customWidth="1"/>
    <col min="4867" max="4867" width="17.5703125" style="356" customWidth="1"/>
    <col min="4868" max="4870" width="0" style="356" hidden="1" customWidth="1"/>
    <col min="4871" max="4871" width="20.140625" style="356" customWidth="1"/>
    <col min="4872" max="4872" width="22.140625" style="356" customWidth="1"/>
    <col min="4873" max="4873" width="17" style="356" customWidth="1"/>
    <col min="4874" max="4874" width="18.7109375" style="356" customWidth="1"/>
    <col min="4875" max="4875" width="13.42578125" style="356" customWidth="1"/>
    <col min="4876" max="4876" width="23.140625" style="356" customWidth="1"/>
    <col min="4877" max="4877" width="16.42578125" style="356" customWidth="1"/>
    <col min="4878" max="4878" width="18.28515625" style="356" customWidth="1"/>
    <col min="4879" max="4879" width="10.7109375" style="356" customWidth="1"/>
    <col min="4880" max="5120" width="11.42578125" style="356"/>
    <col min="5121" max="5121" width="15.85546875" style="356" customWidth="1"/>
    <col min="5122" max="5122" width="69" style="356" customWidth="1"/>
    <col min="5123" max="5123" width="17.5703125" style="356" customWidth="1"/>
    <col min="5124" max="5126" width="0" style="356" hidden="1" customWidth="1"/>
    <col min="5127" max="5127" width="20.140625" style="356" customWidth="1"/>
    <col min="5128" max="5128" width="22.140625" style="356" customWidth="1"/>
    <col min="5129" max="5129" width="17" style="356" customWidth="1"/>
    <col min="5130" max="5130" width="18.7109375" style="356" customWidth="1"/>
    <col min="5131" max="5131" width="13.42578125" style="356" customWidth="1"/>
    <col min="5132" max="5132" width="23.140625" style="356" customWidth="1"/>
    <col min="5133" max="5133" width="16.42578125" style="356" customWidth="1"/>
    <col min="5134" max="5134" width="18.28515625" style="356" customWidth="1"/>
    <col min="5135" max="5135" width="10.7109375" style="356" customWidth="1"/>
    <col min="5136" max="5376" width="11.42578125" style="356"/>
    <col min="5377" max="5377" width="15.85546875" style="356" customWidth="1"/>
    <col min="5378" max="5378" width="69" style="356" customWidth="1"/>
    <col min="5379" max="5379" width="17.5703125" style="356" customWidth="1"/>
    <col min="5380" max="5382" width="0" style="356" hidden="1" customWidth="1"/>
    <col min="5383" max="5383" width="20.140625" style="356" customWidth="1"/>
    <col min="5384" max="5384" width="22.140625" style="356" customWidth="1"/>
    <col min="5385" max="5385" width="17" style="356" customWidth="1"/>
    <col min="5386" max="5386" width="18.7109375" style="356" customWidth="1"/>
    <col min="5387" max="5387" width="13.42578125" style="356" customWidth="1"/>
    <col min="5388" max="5388" width="23.140625" style="356" customWidth="1"/>
    <col min="5389" max="5389" width="16.42578125" style="356" customWidth="1"/>
    <col min="5390" max="5390" width="18.28515625" style="356" customWidth="1"/>
    <col min="5391" max="5391" width="10.7109375" style="356" customWidth="1"/>
    <col min="5392" max="5632" width="11.42578125" style="356"/>
    <col min="5633" max="5633" width="15.85546875" style="356" customWidth="1"/>
    <col min="5634" max="5634" width="69" style="356" customWidth="1"/>
    <col min="5635" max="5635" width="17.5703125" style="356" customWidth="1"/>
    <col min="5636" max="5638" width="0" style="356" hidden="1" customWidth="1"/>
    <col min="5639" max="5639" width="20.140625" style="356" customWidth="1"/>
    <col min="5640" max="5640" width="22.140625" style="356" customWidth="1"/>
    <col min="5641" max="5641" width="17" style="356" customWidth="1"/>
    <col min="5642" max="5642" width="18.7109375" style="356" customWidth="1"/>
    <col min="5643" max="5643" width="13.42578125" style="356" customWidth="1"/>
    <col min="5644" max="5644" width="23.140625" style="356" customWidth="1"/>
    <col min="5645" max="5645" width="16.42578125" style="356" customWidth="1"/>
    <col min="5646" max="5646" width="18.28515625" style="356" customWidth="1"/>
    <col min="5647" max="5647" width="10.7109375" style="356" customWidth="1"/>
    <col min="5648" max="5888" width="11.42578125" style="356"/>
    <col min="5889" max="5889" width="15.85546875" style="356" customWidth="1"/>
    <col min="5890" max="5890" width="69" style="356" customWidth="1"/>
    <col min="5891" max="5891" width="17.5703125" style="356" customWidth="1"/>
    <col min="5892" max="5894" width="0" style="356" hidden="1" customWidth="1"/>
    <col min="5895" max="5895" width="20.140625" style="356" customWidth="1"/>
    <col min="5896" max="5896" width="22.140625" style="356" customWidth="1"/>
    <col min="5897" max="5897" width="17" style="356" customWidth="1"/>
    <col min="5898" max="5898" width="18.7109375" style="356" customWidth="1"/>
    <col min="5899" max="5899" width="13.42578125" style="356" customWidth="1"/>
    <col min="5900" max="5900" width="23.140625" style="356" customWidth="1"/>
    <col min="5901" max="5901" width="16.42578125" style="356" customWidth="1"/>
    <col min="5902" max="5902" width="18.28515625" style="356" customWidth="1"/>
    <col min="5903" max="5903" width="10.7109375" style="356" customWidth="1"/>
    <col min="5904" max="6144" width="11.42578125" style="356"/>
    <col min="6145" max="6145" width="15.85546875" style="356" customWidth="1"/>
    <col min="6146" max="6146" width="69" style="356" customWidth="1"/>
    <col min="6147" max="6147" width="17.5703125" style="356" customWidth="1"/>
    <col min="6148" max="6150" width="0" style="356" hidden="1" customWidth="1"/>
    <col min="6151" max="6151" width="20.140625" style="356" customWidth="1"/>
    <col min="6152" max="6152" width="22.140625" style="356" customWidth="1"/>
    <col min="6153" max="6153" width="17" style="356" customWidth="1"/>
    <col min="6154" max="6154" width="18.7109375" style="356" customWidth="1"/>
    <col min="6155" max="6155" width="13.42578125" style="356" customWidth="1"/>
    <col min="6156" max="6156" width="23.140625" style="356" customWidth="1"/>
    <col min="6157" max="6157" width="16.42578125" style="356" customWidth="1"/>
    <col min="6158" max="6158" width="18.28515625" style="356" customWidth="1"/>
    <col min="6159" max="6159" width="10.7109375" style="356" customWidth="1"/>
    <col min="6160" max="6400" width="11.42578125" style="356"/>
    <col min="6401" max="6401" width="15.85546875" style="356" customWidth="1"/>
    <col min="6402" max="6402" width="69" style="356" customWidth="1"/>
    <col min="6403" max="6403" width="17.5703125" style="356" customWidth="1"/>
    <col min="6404" max="6406" width="0" style="356" hidden="1" customWidth="1"/>
    <col min="6407" max="6407" width="20.140625" style="356" customWidth="1"/>
    <col min="6408" max="6408" width="22.140625" style="356" customWidth="1"/>
    <col min="6409" max="6409" width="17" style="356" customWidth="1"/>
    <col min="6410" max="6410" width="18.7109375" style="356" customWidth="1"/>
    <col min="6411" max="6411" width="13.42578125" style="356" customWidth="1"/>
    <col min="6412" max="6412" width="23.140625" style="356" customWidth="1"/>
    <col min="6413" max="6413" width="16.42578125" style="356" customWidth="1"/>
    <col min="6414" max="6414" width="18.28515625" style="356" customWidth="1"/>
    <col min="6415" max="6415" width="10.7109375" style="356" customWidth="1"/>
    <col min="6416" max="6656" width="11.42578125" style="356"/>
    <col min="6657" max="6657" width="15.85546875" style="356" customWidth="1"/>
    <col min="6658" max="6658" width="69" style="356" customWidth="1"/>
    <col min="6659" max="6659" width="17.5703125" style="356" customWidth="1"/>
    <col min="6660" max="6662" width="0" style="356" hidden="1" customWidth="1"/>
    <col min="6663" max="6663" width="20.140625" style="356" customWidth="1"/>
    <col min="6664" max="6664" width="22.140625" style="356" customWidth="1"/>
    <col min="6665" max="6665" width="17" style="356" customWidth="1"/>
    <col min="6666" max="6666" width="18.7109375" style="356" customWidth="1"/>
    <col min="6667" max="6667" width="13.42578125" style="356" customWidth="1"/>
    <col min="6668" max="6668" width="23.140625" style="356" customWidth="1"/>
    <col min="6669" max="6669" width="16.42578125" style="356" customWidth="1"/>
    <col min="6670" max="6670" width="18.28515625" style="356" customWidth="1"/>
    <col min="6671" max="6671" width="10.7109375" style="356" customWidth="1"/>
    <col min="6672" max="6912" width="11.42578125" style="356"/>
    <col min="6913" max="6913" width="15.85546875" style="356" customWidth="1"/>
    <col min="6914" max="6914" width="69" style="356" customWidth="1"/>
    <col min="6915" max="6915" width="17.5703125" style="356" customWidth="1"/>
    <col min="6916" max="6918" width="0" style="356" hidden="1" customWidth="1"/>
    <col min="6919" max="6919" width="20.140625" style="356" customWidth="1"/>
    <col min="6920" max="6920" width="22.140625" style="356" customWidth="1"/>
    <col min="6921" max="6921" width="17" style="356" customWidth="1"/>
    <col min="6922" max="6922" width="18.7109375" style="356" customWidth="1"/>
    <col min="6923" max="6923" width="13.42578125" style="356" customWidth="1"/>
    <col min="6924" max="6924" width="23.140625" style="356" customWidth="1"/>
    <col min="6925" max="6925" width="16.42578125" style="356" customWidth="1"/>
    <col min="6926" max="6926" width="18.28515625" style="356" customWidth="1"/>
    <col min="6927" max="6927" width="10.7109375" style="356" customWidth="1"/>
    <col min="6928" max="7168" width="11.42578125" style="356"/>
    <col min="7169" max="7169" width="15.85546875" style="356" customWidth="1"/>
    <col min="7170" max="7170" width="69" style="356" customWidth="1"/>
    <col min="7171" max="7171" width="17.5703125" style="356" customWidth="1"/>
    <col min="7172" max="7174" width="0" style="356" hidden="1" customWidth="1"/>
    <col min="7175" max="7175" width="20.140625" style="356" customWidth="1"/>
    <col min="7176" max="7176" width="22.140625" style="356" customWidth="1"/>
    <col min="7177" max="7177" width="17" style="356" customWidth="1"/>
    <col min="7178" max="7178" width="18.7109375" style="356" customWidth="1"/>
    <col min="7179" max="7179" width="13.42578125" style="356" customWidth="1"/>
    <col min="7180" max="7180" width="23.140625" style="356" customWidth="1"/>
    <col min="7181" max="7181" width="16.42578125" style="356" customWidth="1"/>
    <col min="7182" max="7182" width="18.28515625" style="356" customWidth="1"/>
    <col min="7183" max="7183" width="10.7109375" style="356" customWidth="1"/>
    <col min="7184" max="7424" width="11.42578125" style="356"/>
    <col min="7425" max="7425" width="15.85546875" style="356" customWidth="1"/>
    <col min="7426" max="7426" width="69" style="356" customWidth="1"/>
    <col min="7427" max="7427" width="17.5703125" style="356" customWidth="1"/>
    <col min="7428" max="7430" width="0" style="356" hidden="1" customWidth="1"/>
    <col min="7431" max="7431" width="20.140625" style="356" customWidth="1"/>
    <col min="7432" max="7432" width="22.140625" style="356" customWidth="1"/>
    <col min="7433" max="7433" width="17" style="356" customWidth="1"/>
    <col min="7434" max="7434" width="18.7109375" style="356" customWidth="1"/>
    <col min="7435" max="7435" width="13.42578125" style="356" customWidth="1"/>
    <col min="7436" max="7436" width="23.140625" style="356" customWidth="1"/>
    <col min="7437" max="7437" width="16.42578125" style="356" customWidth="1"/>
    <col min="7438" max="7438" width="18.28515625" style="356" customWidth="1"/>
    <col min="7439" max="7439" width="10.7109375" style="356" customWidth="1"/>
    <col min="7440" max="7680" width="11.42578125" style="356"/>
    <col min="7681" max="7681" width="15.85546875" style="356" customWidth="1"/>
    <col min="7682" max="7682" width="69" style="356" customWidth="1"/>
    <col min="7683" max="7683" width="17.5703125" style="356" customWidth="1"/>
    <col min="7684" max="7686" width="0" style="356" hidden="1" customWidth="1"/>
    <col min="7687" max="7687" width="20.140625" style="356" customWidth="1"/>
    <col min="7688" max="7688" width="22.140625" style="356" customWidth="1"/>
    <col min="7689" max="7689" width="17" style="356" customWidth="1"/>
    <col min="7690" max="7690" width="18.7109375" style="356" customWidth="1"/>
    <col min="7691" max="7691" width="13.42578125" style="356" customWidth="1"/>
    <col min="7692" max="7692" width="23.140625" style="356" customWidth="1"/>
    <col min="7693" max="7693" width="16.42578125" style="356" customWidth="1"/>
    <col min="7694" max="7694" width="18.28515625" style="356" customWidth="1"/>
    <col min="7695" max="7695" width="10.7109375" style="356" customWidth="1"/>
    <col min="7696" max="7936" width="11.42578125" style="356"/>
    <col min="7937" max="7937" width="15.85546875" style="356" customWidth="1"/>
    <col min="7938" max="7938" width="69" style="356" customWidth="1"/>
    <col min="7939" max="7939" width="17.5703125" style="356" customWidth="1"/>
    <col min="7940" max="7942" width="0" style="356" hidden="1" customWidth="1"/>
    <col min="7943" max="7943" width="20.140625" style="356" customWidth="1"/>
    <col min="7944" max="7944" width="22.140625" style="356" customWidth="1"/>
    <col min="7945" max="7945" width="17" style="356" customWidth="1"/>
    <col min="7946" max="7946" width="18.7109375" style="356" customWidth="1"/>
    <col min="7947" max="7947" width="13.42578125" style="356" customWidth="1"/>
    <col min="7948" max="7948" width="23.140625" style="356" customWidth="1"/>
    <col min="7949" max="7949" width="16.42578125" style="356" customWidth="1"/>
    <col min="7950" max="7950" width="18.28515625" style="356" customWidth="1"/>
    <col min="7951" max="7951" width="10.7109375" style="356" customWidth="1"/>
    <col min="7952" max="8192" width="11.42578125" style="356"/>
    <col min="8193" max="8193" width="15.85546875" style="356" customWidth="1"/>
    <col min="8194" max="8194" width="69" style="356" customWidth="1"/>
    <col min="8195" max="8195" width="17.5703125" style="356" customWidth="1"/>
    <col min="8196" max="8198" width="0" style="356" hidden="1" customWidth="1"/>
    <col min="8199" max="8199" width="20.140625" style="356" customWidth="1"/>
    <col min="8200" max="8200" width="22.140625" style="356" customWidth="1"/>
    <col min="8201" max="8201" width="17" style="356" customWidth="1"/>
    <col min="8202" max="8202" width="18.7109375" style="356" customWidth="1"/>
    <col min="8203" max="8203" width="13.42578125" style="356" customWidth="1"/>
    <col min="8204" max="8204" width="23.140625" style="356" customWidth="1"/>
    <col min="8205" max="8205" width="16.42578125" style="356" customWidth="1"/>
    <col min="8206" max="8206" width="18.28515625" style="356" customWidth="1"/>
    <col min="8207" max="8207" width="10.7109375" style="356" customWidth="1"/>
    <col min="8208" max="8448" width="11.42578125" style="356"/>
    <col min="8449" max="8449" width="15.85546875" style="356" customWidth="1"/>
    <col min="8450" max="8450" width="69" style="356" customWidth="1"/>
    <col min="8451" max="8451" width="17.5703125" style="356" customWidth="1"/>
    <col min="8452" max="8454" width="0" style="356" hidden="1" customWidth="1"/>
    <col min="8455" max="8455" width="20.140625" style="356" customWidth="1"/>
    <col min="8456" max="8456" width="22.140625" style="356" customWidth="1"/>
    <col min="8457" max="8457" width="17" style="356" customWidth="1"/>
    <col min="8458" max="8458" width="18.7109375" style="356" customWidth="1"/>
    <col min="8459" max="8459" width="13.42578125" style="356" customWidth="1"/>
    <col min="8460" max="8460" width="23.140625" style="356" customWidth="1"/>
    <col min="8461" max="8461" width="16.42578125" style="356" customWidth="1"/>
    <col min="8462" max="8462" width="18.28515625" style="356" customWidth="1"/>
    <col min="8463" max="8463" width="10.7109375" style="356" customWidth="1"/>
    <col min="8464" max="8704" width="11.42578125" style="356"/>
    <col min="8705" max="8705" width="15.85546875" style="356" customWidth="1"/>
    <col min="8706" max="8706" width="69" style="356" customWidth="1"/>
    <col min="8707" max="8707" width="17.5703125" style="356" customWidth="1"/>
    <col min="8708" max="8710" width="0" style="356" hidden="1" customWidth="1"/>
    <col min="8711" max="8711" width="20.140625" style="356" customWidth="1"/>
    <col min="8712" max="8712" width="22.140625" style="356" customWidth="1"/>
    <col min="8713" max="8713" width="17" style="356" customWidth="1"/>
    <col min="8714" max="8714" width="18.7109375" style="356" customWidth="1"/>
    <col min="8715" max="8715" width="13.42578125" style="356" customWidth="1"/>
    <col min="8716" max="8716" width="23.140625" style="356" customWidth="1"/>
    <col min="8717" max="8717" width="16.42578125" style="356" customWidth="1"/>
    <col min="8718" max="8718" width="18.28515625" style="356" customWidth="1"/>
    <col min="8719" max="8719" width="10.7109375" style="356" customWidth="1"/>
    <col min="8720" max="8960" width="11.42578125" style="356"/>
    <col min="8961" max="8961" width="15.85546875" style="356" customWidth="1"/>
    <col min="8962" max="8962" width="69" style="356" customWidth="1"/>
    <col min="8963" max="8963" width="17.5703125" style="356" customWidth="1"/>
    <col min="8964" max="8966" width="0" style="356" hidden="1" customWidth="1"/>
    <col min="8967" max="8967" width="20.140625" style="356" customWidth="1"/>
    <col min="8968" max="8968" width="22.140625" style="356" customWidth="1"/>
    <col min="8969" max="8969" width="17" style="356" customWidth="1"/>
    <col min="8970" max="8970" width="18.7109375" style="356" customWidth="1"/>
    <col min="8971" max="8971" width="13.42578125" style="356" customWidth="1"/>
    <col min="8972" max="8972" width="23.140625" style="356" customWidth="1"/>
    <col min="8973" max="8973" width="16.42578125" style="356" customWidth="1"/>
    <col min="8974" max="8974" width="18.28515625" style="356" customWidth="1"/>
    <col min="8975" max="8975" width="10.7109375" style="356" customWidth="1"/>
    <col min="8976" max="9216" width="11.42578125" style="356"/>
    <col min="9217" max="9217" width="15.85546875" style="356" customWidth="1"/>
    <col min="9218" max="9218" width="69" style="356" customWidth="1"/>
    <col min="9219" max="9219" width="17.5703125" style="356" customWidth="1"/>
    <col min="9220" max="9222" width="0" style="356" hidden="1" customWidth="1"/>
    <col min="9223" max="9223" width="20.140625" style="356" customWidth="1"/>
    <col min="9224" max="9224" width="22.140625" style="356" customWidth="1"/>
    <col min="9225" max="9225" width="17" style="356" customWidth="1"/>
    <col min="9226" max="9226" width="18.7109375" style="356" customWidth="1"/>
    <col min="9227" max="9227" width="13.42578125" style="356" customWidth="1"/>
    <col min="9228" max="9228" width="23.140625" style="356" customWidth="1"/>
    <col min="9229" max="9229" width="16.42578125" style="356" customWidth="1"/>
    <col min="9230" max="9230" width="18.28515625" style="356" customWidth="1"/>
    <col min="9231" max="9231" width="10.7109375" style="356" customWidth="1"/>
    <col min="9232" max="9472" width="11.42578125" style="356"/>
    <col min="9473" max="9473" width="15.85546875" style="356" customWidth="1"/>
    <col min="9474" max="9474" width="69" style="356" customWidth="1"/>
    <col min="9475" max="9475" width="17.5703125" style="356" customWidth="1"/>
    <col min="9476" max="9478" width="0" style="356" hidden="1" customWidth="1"/>
    <col min="9479" max="9479" width="20.140625" style="356" customWidth="1"/>
    <col min="9480" max="9480" width="22.140625" style="356" customWidth="1"/>
    <col min="9481" max="9481" width="17" style="356" customWidth="1"/>
    <col min="9482" max="9482" width="18.7109375" style="356" customWidth="1"/>
    <col min="9483" max="9483" width="13.42578125" style="356" customWidth="1"/>
    <col min="9484" max="9484" width="23.140625" style="356" customWidth="1"/>
    <col min="9485" max="9485" width="16.42578125" style="356" customWidth="1"/>
    <col min="9486" max="9486" width="18.28515625" style="356" customWidth="1"/>
    <col min="9487" max="9487" width="10.7109375" style="356" customWidth="1"/>
    <col min="9488" max="9728" width="11.42578125" style="356"/>
    <col min="9729" max="9729" width="15.85546875" style="356" customWidth="1"/>
    <col min="9730" max="9730" width="69" style="356" customWidth="1"/>
    <col min="9731" max="9731" width="17.5703125" style="356" customWidth="1"/>
    <col min="9732" max="9734" width="0" style="356" hidden="1" customWidth="1"/>
    <col min="9735" max="9735" width="20.140625" style="356" customWidth="1"/>
    <col min="9736" max="9736" width="22.140625" style="356" customWidth="1"/>
    <col min="9737" max="9737" width="17" style="356" customWidth="1"/>
    <col min="9738" max="9738" width="18.7109375" style="356" customWidth="1"/>
    <col min="9739" max="9739" width="13.42578125" style="356" customWidth="1"/>
    <col min="9740" max="9740" width="23.140625" style="356" customWidth="1"/>
    <col min="9741" max="9741" width="16.42578125" style="356" customWidth="1"/>
    <col min="9742" max="9742" width="18.28515625" style="356" customWidth="1"/>
    <col min="9743" max="9743" width="10.7109375" style="356" customWidth="1"/>
    <col min="9744" max="9984" width="11.42578125" style="356"/>
    <col min="9985" max="9985" width="15.85546875" style="356" customWidth="1"/>
    <col min="9986" max="9986" width="69" style="356" customWidth="1"/>
    <col min="9987" max="9987" width="17.5703125" style="356" customWidth="1"/>
    <col min="9988" max="9990" width="0" style="356" hidden="1" customWidth="1"/>
    <col min="9991" max="9991" width="20.140625" style="356" customWidth="1"/>
    <col min="9992" max="9992" width="22.140625" style="356" customWidth="1"/>
    <col min="9993" max="9993" width="17" style="356" customWidth="1"/>
    <col min="9994" max="9994" width="18.7109375" style="356" customWidth="1"/>
    <col min="9995" max="9995" width="13.42578125" style="356" customWidth="1"/>
    <col min="9996" max="9996" width="23.140625" style="356" customWidth="1"/>
    <col min="9997" max="9997" width="16.42578125" style="356" customWidth="1"/>
    <col min="9998" max="9998" width="18.28515625" style="356" customWidth="1"/>
    <col min="9999" max="9999" width="10.7109375" style="356" customWidth="1"/>
    <col min="10000" max="10240" width="11.42578125" style="356"/>
    <col min="10241" max="10241" width="15.85546875" style="356" customWidth="1"/>
    <col min="10242" max="10242" width="69" style="356" customWidth="1"/>
    <col min="10243" max="10243" width="17.5703125" style="356" customWidth="1"/>
    <col min="10244" max="10246" width="0" style="356" hidden="1" customWidth="1"/>
    <col min="10247" max="10247" width="20.140625" style="356" customWidth="1"/>
    <col min="10248" max="10248" width="22.140625" style="356" customWidth="1"/>
    <col min="10249" max="10249" width="17" style="356" customWidth="1"/>
    <col min="10250" max="10250" width="18.7109375" style="356" customWidth="1"/>
    <col min="10251" max="10251" width="13.42578125" style="356" customWidth="1"/>
    <col min="10252" max="10252" width="23.140625" style="356" customWidth="1"/>
    <col min="10253" max="10253" width="16.42578125" style="356" customWidth="1"/>
    <col min="10254" max="10254" width="18.28515625" style="356" customWidth="1"/>
    <col min="10255" max="10255" width="10.7109375" style="356" customWidth="1"/>
    <col min="10256" max="10496" width="11.42578125" style="356"/>
    <col min="10497" max="10497" width="15.85546875" style="356" customWidth="1"/>
    <col min="10498" max="10498" width="69" style="356" customWidth="1"/>
    <col min="10499" max="10499" width="17.5703125" style="356" customWidth="1"/>
    <col min="10500" max="10502" width="0" style="356" hidden="1" customWidth="1"/>
    <col min="10503" max="10503" width="20.140625" style="356" customWidth="1"/>
    <col min="10504" max="10504" width="22.140625" style="356" customWidth="1"/>
    <col min="10505" max="10505" width="17" style="356" customWidth="1"/>
    <col min="10506" max="10506" width="18.7109375" style="356" customWidth="1"/>
    <col min="10507" max="10507" width="13.42578125" style="356" customWidth="1"/>
    <col min="10508" max="10508" width="23.140625" style="356" customWidth="1"/>
    <col min="10509" max="10509" width="16.42578125" style="356" customWidth="1"/>
    <col min="10510" max="10510" width="18.28515625" style="356" customWidth="1"/>
    <col min="10511" max="10511" width="10.7109375" style="356" customWidth="1"/>
    <col min="10512" max="10752" width="11.42578125" style="356"/>
    <col min="10753" max="10753" width="15.85546875" style="356" customWidth="1"/>
    <col min="10754" max="10754" width="69" style="356" customWidth="1"/>
    <col min="10755" max="10755" width="17.5703125" style="356" customWidth="1"/>
    <col min="10756" max="10758" width="0" style="356" hidden="1" customWidth="1"/>
    <col min="10759" max="10759" width="20.140625" style="356" customWidth="1"/>
    <col min="10760" max="10760" width="22.140625" style="356" customWidth="1"/>
    <col min="10761" max="10761" width="17" style="356" customWidth="1"/>
    <col min="10762" max="10762" width="18.7109375" style="356" customWidth="1"/>
    <col min="10763" max="10763" width="13.42578125" style="356" customWidth="1"/>
    <col min="10764" max="10764" width="23.140625" style="356" customWidth="1"/>
    <col min="10765" max="10765" width="16.42578125" style="356" customWidth="1"/>
    <col min="10766" max="10766" width="18.28515625" style="356" customWidth="1"/>
    <col min="10767" max="10767" width="10.7109375" style="356" customWidth="1"/>
    <col min="10768" max="11008" width="11.42578125" style="356"/>
    <col min="11009" max="11009" width="15.85546875" style="356" customWidth="1"/>
    <col min="11010" max="11010" width="69" style="356" customWidth="1"/>
    <col min="11011" max="11011" width="17.5703125" style="356" customWidth="1"/>
    <col min="11012" max="11014" width="0" style="356" hidden="1" customWidth="1"/>
    <col min="11015" max="11015" width="20.140625" style="356" customWidth="1"/>
    <col min="11016" max="11016" width="22.140625" style="356" customWidth="1"/>
    <col min="11017" max="11017" width="17" style="356" customWidth="1"/>
    <col min="11018" max="11018" width="18.7109375" style="356" customWidth="1"/>
    <col min="11019" max="11019" width="13.42578125" style="356" customWidth="1"/>
    <col min="11020" max="11020" width="23.140625" style="356" customWidth="1"/>
    <col min="11021" max="11021" width="16.42578125" style="356" customWidth="1"/>
    <col min="11022" max="11022" width="18.28515625" style="356" customWidth="1"/>
    <col min="11023" max="11023" width="10.7109375" style="356" customWidth="1"/>
    <col min="11024" max="11264" width="11.42578125" style="356"/>
    <col min="11265" max="11265" width="15.85546875" style="356" customWidth="1"/>
    <col min="11266" max="11266" width="69" style="356" customWidth="1"/>
    <col min="11267" max="11267" width="17.5703125" style="356" customWidth="1"/>
    <col min="11268" max="11270" width="0" style="356" hidden="1" customWidth="1"/>
    <col min="11271" max="11271" width="20.140625" style="356" customWidth="1"/>
    <col min="11272" max="11272" width="22.140625" style="356" customWidth="1"/>
    <col min="11273" max="11273" width="17" style="356" customWidth="1"/>
    <col min="11274" max="11274" width="18.7109375" style="356" customWidth="1"/>
    <col min="11275" max="11275" width="13.42578125" style="356" customWidth="1"/>
    <col min="11276" max="11276" width="23.140625" style="356" customWidth="1"/>
    <col min="11277" max="11277" width="16.42578125" style="356" customWidth="1"/>
    <col min="11278" max="11278" width="18.28515625" style="356" customWidth="1"/>
    <col min="11279" max="11279" width="10.7109375" style="356" customWidth="1"/>
    <col min="11280" max="11520" width="11.42578125" style="356"/>
    <col min="11521" max="11521" width="15.85546875" style="356" customWidth="1"/>
    <col min="11522" max="11522" width="69" style="356" customWidth="1"/>
    <col min="11523" max="11523" width="17.5703125" style="356" customWidth="1"/>
    <col min="11524" max="11526" width="0" style="356" hidden="1" customWidth="1"/>
    <col min="11527" max="11527" width="20.140625" style="356" customWidth="1"/>
    <col min="11528" max="11528" width="22.140625" style="356" customWidth="1"/>
    <col min="11529" max="11529" width="17" style="356" customWidth="1"/>
    <col min="11530" max="11530" width="18.7109375" style="356" customWidth="1"/>
    <col min="11531" max="11531" width="13.42578125" style="356" customWidth="1"/>
    <col min="11532" max="11532" width="23.140625" style="356" customWidth="1"/>
    <col min="11533" max="11533" width="16.42578125" style="356" customWidth="1"/>
    <col min="11534" max="11534" width="18.28515625" style="356" customWidth="1"/>
    <col min="11535" max="11535" width="10.7109375" style="356" customWidth="1"/>
    <col min="11536" max="11776" width="11.42578125" style="356"/>
    <col min="11777" max="11777" width="15.85546875" style="356" customWidth="1"/>
    <col min="11778" max="11778" width="69" style="356" customWidth="1"/>
    <col min="11779" max="11779" width="17.5703125" style="356" customWidth="1"/>
    <col min="11780" max="11782" width="0" style="356" hidden="1" customWidth="1"/>
    <col min="11783" max="11783" width="20.140625" style="356" customWidth="1"/>
    <col min="11784" max="11784" width="22.140625" style="356" customWidth="1"/>
    <col min="11785" max="11785" width="17" style="356" customWidth="1"/>
    <col min="11786" max="11786" width="18.7109375" style="356" customWidth="1"/>
    <col min="11787" max="11787" width="13.42578125" style="356" customWidth="1"/>
    <col min="11788" max="11788" width="23.140625" style="356" customWidth="1"/>
    <col min="11789" max="11789" width="16.42578125" style="356" customWidth="1"/>
    <col min="11790" max="11790" width="18.28515625" style="356" customWidth="1"/>
    <col min="11791" max="11791" width="10.7109375" style="356" customWidth="1"/>
    <col min="11792" max="12032" width="11.42578125" style="356"/>
    <col min="12033" max="12033" width="15.85546875" style="356" customWidth="1"/>
    <col min="12034" max="12034" width="69" style="356" customWidth="1"/>
    <col min="12035" max="12035" width="17.5703125" style="356" customWidth="1"/>
    <col min="12036" max="12038" width="0" style="356" hidden="1" customWidth="1"/>
    <col min="12039" max="12039" width="20.140625" style="356" customWidth="1"/>
    <col min="12040" max="12040" width="22.140625" style="356" customWidth="1"/>
    <col min="12041" max="12041" width="17" style="356" customWidth="1"/>
    <col min="12042" max="12042" width="18.7109375" style="356" customWidth="1"/>
    <col min="12043" max="12043" width="13.42578125" style="356" customWidth="1"/>
    <col min="12044" max="12044" width="23.140625" style="356" customWidth="1"/>
    <col min="12045" max="12045" width="16.42578125" style="356" customWidth="1"/>
    <col min="12046" max="12046" width="18.28515625" style="356" customWidth="1"/>
    <col min="12047" max="12047" width="10.7109375" style="356" customWidth="1"/>
    <col min="12048" max="12288" width="11.42578125" style="356"/>
    <col min="12289" max="12289" width="15.85546875" style="356" customWidth="1"/>
    <col min="12290" max="12290" width="69" style="356" customWidth="1"/>
    <col min="12291" max="12291" width="17.5703125" style="356" customWidth="1"/>
    <col min="12292" max="12294" width="0" style="356" hidden="1" customWidth="1"/>
    <col min="12295" max="12295" width="20.140625" style="356" customWidth="1"/>
    <col min="12296" max="12296" width="22.140625" style="356" customWidth="1"/>
    <col min="12297" max="12297" width="17" style="356" customWidth="1"/>
    <col min="12298" max="12298" width="18.7109375" style="356" customWidth="1"/>
    <col min="12299" max="12299" width="13.42578125" style="356" customWidth="1"/>
    <col min="12300" max="12300" width="23.140625" style="356" customWidth="1"/>
    <col min="12301" max="12301" width="16.42578125" style="356" customWidth="1"/>
    <col min="12302" max="12302" width="18.28515625" style="356" customWidth="1"/>
    <col min="12303" max="12303" width="10.7109375" style="356" customWidth="1"/>
    <col min="12304" max="12544" width="11.42578125" style="356"/>
    <col min="12545" max="12545" width="15.85546875" style="356" customWidth="1"/>
    <col min="12546" max="12546" width="69" style="356" customWidth="1"/>
    <col min="12547" max="12547" width="17.5703125" style="356" customWidth="1"/>
    <col min="12548" max="12550" width="0" style="356" hidden="1" customWidth="1"/>
    <col min="12551" max="12551" width="20.140625" style="356" customWidth="1"/>
    <col min="12552" max="12552" width="22.140625" style="356" customWidth="1"/>
    <col min="12553" max="12553" width="17" style="356" customWidth="1"/>
    <col min="12554" max="12554" width="18.7109375" style="356" customWidth="1"/>
    <col min="12555" max="12555" width="13.42578125" style="356" customWidth="1"/>
    <col min="12556" max="12556" width="23.140625" style="356" customWidth="1"/>
    <col min="12557" max="12557" width="16.42578125" style="356" customWidth="1"/>
    <col min="12558" max="12558" width="18.28515625" style="356" customWidth="1"/>
    <col min="12559" max="12559" width="10.7109375" style="356" customWidth="1"/>
    <col min="12560" max="12800" width="11.42578125" style="356"/>
    <col min="12801" max="12801" width="15.85546875" style="356" customWidth="1"/>
    <col min="12802" max="12802" width="69" style="356" customWidth="1"/>
    <col min="12803" max="12803" width="17.5703125" style="356" customWidth="1"/>
    <col min="12804" max="12806" width="0" style="356" hidden="1" customWidth="1"/>
    <col min="12807" max="12807" width="20.140625" style="356" customWidth="1"/>
    <col min="12808" max="12808" width="22.140625" style="356" customWidth="1"/>
    <col min="12809" max="12809" width="17" style="356" customWidth="1"/>
    <col min="12810" max="12810" width="18.7109375" style="356" customWidth="1"/>
    <col min="12811" max="12811" width="13.42578125" style="356" customWidth="1"/>
    <col min="12812" max="12812" width="23.140625" style="356" customWidth="1"/>
    <col min="12813" max="12813" width="16.42578125" style="356" customWidth="1"/>
    <col min="12814" max="12814" width="18.28515625" style="356" customWidth="1"/>
    <col min="12815" max="12815" width="10.7109375" style="356" customWidth="1"/>
    <col min="12816" max="13056" width="11.42578125" style="356"/>
    <col min="13057" max="13057" width="15.85546875" style="356" customWidth="1"/>
    <col min="13058" max="13058" width="69" style="356" customWidth="1"/>
    <col min="13059" max="13059" width="17.5703125" style="356" customWidth="1"/>
    <col min="13060" max="13062" width="0" style="356" hidden="1" customWidth="1"/>
    <col min="13063" max="13063" width="20.140625" style="356" customWidth="1"/>
    <col min="13064" max="13064" width="22.140625" style="356" customWidth="1"/>
    <col min="13065" max="13065" width="17" style="356" customWidth="1"/>
    <col min="13066" max="13066" width="18.7109375" style="356" customWidth="1"/>
    <col min="13067" max="13067" width="13.42578125" style="356" customWidth="1"/>
    <col min="13068" max="13068" width="23.140625" style="356" customWidth="1"/>
    <col min="13069" max="13069" width="16.42578125" style="356" customWidth="1"/>
    <col min="13070" max="13070" width="18.28515625" style="356" customWidth="1"/>
    <col min="13071" max="13071" width="10.7109375" style="356" customWidth="1"/>
    <col min="13072" max="13312" width="11.42578125" style="356"/>
    <col min="13313" max="13313" width="15.85546875" style="356" customWidth="1"/>
    <col min="13314" max="13314" width="69" style="356" customWidth="1"/>
    <col min="13315" max="13315" width="17.5703125" style="356" customWidth="1"/>
    <col min="13316" max="13318" width="0" style="356" hidden="1" customWidth="1"/>
    <col min="13319" max="13319" width="20.140625" style="356" customWidth="1"/>
    <col min="13320" max="13320" width="22.140625" style="356" customWidth="1"/>
    <col min="13321" max="13321" width="17" style="356" customWidth="1"/>
    <col min="13322" max="13322" width="18.7109375" style="356" customWidth="1"/>
    <col min="13323" max="13323" width="13.42578125" style="356" customWidth="1"/>
    <col min="13324" max="13324" width="23.140625" style="356" customWidth="1"/>
    <col min="13325" max="13325" width="16.42578125" style="356" customWidth="1"/>
    <col min="13326" max="13326" width="18.28515625" style="356" customWidth="1"/>
    <col min="13327" max="13327" width="10.7109375" style="356" customWidth="1"/>
    <col min="13328" max="13568" width="11.42578125" style="356"/>
    <col min="13569" max="13569" width="15.85546875" style="356" customWidth="1"/>
    <col min="13570" max="13570" width="69" style="356" customWidth="1"/>
    <col min="13571" max="13571" width="17.5703125" style="356" customWidth="1"/>
    <col min="13572" max="13574" width="0" style="356" hidden="1" customWidth="1"/>
    <col min="13575" max="13575" width="20.140625" style="356" customWidth="1"/>
    <col min="13576" max="13576" width="22.140625" style="356" customWidth="1"/>
    <col min="13577" max="13577" width="17" style="356" customWidth="1"/>
    <col min="13578" max="13578" width="18.7109375" style="356" customWidth="1"/>
    <col min="13579" max="13579" width="13.42578125" style="356" customWidth="1"/>
    <col min="13580" max="13580" width="23.140625" style="356" customWidth="1"/>
    <col min="13581" max="13581" width="16.42578125" style="356" customWidth="1"/>
    <col min="13582" max="13582" width="18.28515625" style="356" customWidth="1"/>
    <col min="13583" max="13583" width="10.7109375" style="356" customWidth="1"/>
    <col min="13584" max="13824" width="11.42578125" style="356"/>
    <col min="13825" max="13825" width="15.85546875" style="356" customWidth="1"/>
    <col min="13826" max="13826" width="69" style="356" customWidth="1"/>
    <col min="13827" max="13827" width="17.5703125" style="356" customWidth="1"/>
    <col min="13828" max="13830" width="0" style="356" hidden="1" customWidth="1"/>
    <col min="13831" max="13831" width="20.140625" style="356" customWidth="1"/>
    <col min="13832" max="13832" width="22.140625" style="356" customWidth="1"/>
    <col min="13833" max="13833" width="17" style="356" customWidth="1"/>
    <col min="13834" max="13834" width="18.7109375" style="356" customWidth="1"/>
    <col min="13835" max="13835" width="13.42578125" style="356" customWidth="1"/>
    <col min="13836" max="13836" width="23.140625" style="356" customWidth="1"/>
    <col min="13837" max="13837" width="16.42578125" style="356" customWidth="1"/>
    <col min="13838" max="13838" width="18.28515625" style="356" customWidth="1"/>
    <col min="13839" max="13839" width="10.7109375" style="356" customWidth="1"/>
    <col min="13840" max="14080" width="11.42578125" style="356"/>
    <col min="14081" max="14081" width="15.85546875" style="356" customWidth="1"/>
    <col min="14082" max="14082" width="69" style="356" customWidth="1"/>
    <col min="14083" max="14083" width="17.5703125" style="356" customWidth="1"/>
    <col min="14084" max="14086" width="0" style="356" hidden="1" customWidth="1"/>
    <col min="14087" max="14087" width="20.140625" style="356" customWidth="1"/>
    <col min="14088" max="14088" width="22.140625" style="356" customWidth="1"/>
    <col min="14089" max="14089" width="17" style="356" customWidth="1"/>
    <col min="14090" max="14090" width="18.7109375" style="356" customWidth="1"/>
    <col min="14091" max="14091" width="13.42578125" style="356" customWidth="1"/>
    <col min="14092" max="14092" width="23.140625" style="356" customWidth="1"/>
    <col min="14093" max="14093" width="16.42578125" style="356" customWidth="1"/>
    <col min="14094" max="14094" width="18.28515625" style="356" customWidth="1"/>
    <col min="14095" max="14095" width="10.7109375" style="356" customWidth="1"/>
    <col min="14096" max="14336" width="11.42578125" style="356"/>
    <col min="14337" max="14337" width="15.85546875" style="356" customWidth="1"/>
    <col min="14338" max="14338" width="69" style="356" customWidth="1"/>
    <col min="14339" max="14339" width="17.5703125" style="356" customWidth="1"/>
    <col min="14340" max="14342" width="0" style="356" hidden="1" customWidth="1"/>
    <col min="14343" max="14343" width="20.140625" style="356" customWidth="1"/>
    <col min="14344" max="14344" width="22.140625" style="356" customWidth="1"/>
    <col min="14345" max="14345" width="17" style="356" customWidth="1"/>
    <col min="14346" max="14346" width="18.7109375" style="356" customWidth="1"/>
    <col min="14347" max="14347" width="13.42578125" style="356" customWidth="1"/>
    <col min="14348" max="14348" width="23.140625" style="356" customWidth="1"/>
    <col min="14349" max="14349" width="16.42578125" style="356" customWidth="1"/>
    <col min="14350" max="14350" width="18.28515625" style="356" customWidth="1"/>
    <col min="14351" max="14351" width="10.7109375" style="356" customWidth="1"/>
    <col min="14352" max="14592" width="11.42578125" style="356"/>
    <col min="14593" max="14593" width="15.85546875" style="356" customWidth="1"/>
    <col min="14594" max="14594" width="69" style="356" customWidth="1"/>
    <col min="14595" max="14595" width="17.5703125" style="356" customWidth="1"/>
    <col min="14596" max="14598" width="0" style="356" hidden="1" customWidth="1"/>
    <col min="14599" max="14599" width="20.140625" style="356" customWidth="1"/>
    <col min="14600" max="14600" width="22.140625" style="356" customWidth="1"/>
    <col min="14601" max="14601" width="17" style="356" customWidth="1"/>
    <col min="14602" max="14602" width="18.7109375" style="356" customWidth="1"/>
    <col min="14603" max="14603" width="13.42578125" style="356" customWidth="1"/>
    <col min="14604" max="14604" width="23.140625" style="356" customWidth="1"/>
    <col min="14605" max="14605" width="16.42578125" style="356" customWidth="1"/>
    <col min="14606" max="14606" width="18.28515625" style="356" customWidth="1"/>
    <col min="14607" max="14607" width="10.7109375" style="356" customWidth="1"/>
    <col min="14608" max="14848" width="11.42578125" style="356"/>
    <col min="14849" max="14849" width="15.85546875" style="356" customWidth="1"/>
    <col min="14850" max="14850" width="69" style="356" customWidth="1"/>
    <col min="14851" max="14851" width="17.5703125" style="356" customWidth="1"/>
    <col min="14852" max="14854" width="0" style="356" hidden="1" customWidth="1"/>
    <col min="14855" max="14855" width="20.140625" style="356" customWidth="1"/>
    <col min="14856" max="14856" width="22.140625" style="356" customWidth="1"/>
    <col min="14857" max="14857" width="17" style="356" customWidth="1"/>
    <col min="14858" max="14858" width="18.7109375" style="356" customWidth="1"/>
    <col min="14859" max="14859" width="13.42578125" style="356" customWidth="1"/>
    <col min="14860" max="14860" width="23.140625" style="356" customWidth="1"/>
    <col min="14861" max="14861" width="16.42578125" style="356" customWidth="1"/>
    <col min="14862" max="14862" width="18.28515625" style="356" customWidth="1"/>
    <col min="14863" max="14863" width="10.7109375" style="356" customWidth="1"/>
    <col min="14864" max="15104" width="11.42578125" style="356"/>
    <col min="15105" max="15105" width="15.85546875" style="356" customWidth="1"/>
    <col min="15106" max="15106" width="69" style="356" customWidth="1"/>
    <col min="15107" max="15107" width="17.5703125" style="356" customWidth="1"/>
    <col min="15108" max="15110" width="0" style="356" hidden="1" customWidth="1"/>
    <col min="15111" max="15111" width="20.140625" style="356" customWidth="1"/>
    <col min="15112" max="15112" width="22.140625" style="356" customWidth="1"/>
    <col min="15113" max="15113" width="17" style="356" customWidth="1"/>
    <col min="15114" max="15114" width="18.7109375" style="356" customWidth="1"/>
    <col min="15115" max="15115" width="13.42578125" style="356" customWidth="1"/>
    <col min="15116" max="15116" width="23.140625" style="356" customWidth="1"/>
    <col min="15117" max="15117" width="16.42578125" style="356" customWidth="1"/>
    <col min="15118" max="15118" width="18.28515625" style="356" customWidth="1"/>
    <col min="15119" max="15119" width="10.7109375" style="356" customWidth="1"/>
    <col min="15120" max="15360" width="11.42578125" style="356"/>
    <col min="15361" max="15361" width="15.85546875" style="356" customWidth="1"/>
    <col min="15362" max="15362" width="69" style="356" customWidth="1"/>
    <col min="15363" max="15363" width="17.5703125" style="356" customWidth="1"/>
    <col min="15364" max="15366" width="0" style="356" hidden="1" customWidth="1"/>
    <col min="15367" max="15367" width="20.140625" style="356" customWidth="1"/>
    <col min="15368" max="15368" width="22.140625" style="356" customWidth="1"/>
    <col min="15369" max="15369" width="17" style="356" customWidth="1"/>
    <col min="15370" max="15370" width="18.7109375" style="356" customWidth="1"/>
    <col min="15371" max="15371" width="13.42578125" style="356" customWidth="1"/>
    <col min="15372" max="15372" width="23.140625" style="356" customWidth="1"/>
    <col min="15373" max="15373" width="16.42578125" style="356" customWidth="1"/>
    <col min="15374" max="15374" width="18.28515625" style="356" customWidth="1"/>
    <col min="15375" max="15375" width="10.7109375" style="356" customWidth="1"/>
    <col min="15376" max="15616" width="11.42578125" style="356"/>
    <col min="15617" max="15617" width="15.85546875" style="356" customWidth="1"/>
    <col min="15618" max="15618" width="69" style="356" customWidth="1"/>
    <col min="15619" max="15619" width="17.5703125" style="356" customWidth="1"/>
    <col min="15620" max="15622" width="0" style="356" hidden="1" customWidth="1"/>
    <col min="15623" max="15623" width="20.140625" style="356" customWidth="1"/>
    <col min="15624" max="15624" width="22.140625" style="356" customWidth="1"/>
    <col min="15625" max="15625" width="17" style="356" customWidth="1"/>
    <col min="15626" max="15626" width="18.7109375" style="356" customWidth="1"/>
    <col min="15627" max="15627" width="13.42578125" style="356" customWidth="1"/>
    <col min="15628" max="15628" width="23.140625" style="356" customWidth="1"/>
    <col min="15629" max="15629" width="16.42578125" style="356" customWidth="1"/>
    <col min="15630" max="15630" width="18.28515625" style="356" customWidth="1"/>
    <col min="15631" max="15631" width="10.7109375" style="356" customWidth="1"/>
    <col min="15632" max="15872" width="11.42578125" style="356"/>
    <col min="15873" max="15873" width="15.85546875" style="356" customWidth="1"/>
    <col min="15874" max="15874" width="69" style="356" customWidth="1"/>
    <col min="15875" max="15875" width="17.5703125" style="356" customWidth="1"/>
    <col min="15876" max="15878" width="0" style="356" hidden="1" customWidth="1"/>
    <col min="15879" max="15879" width="20.140625" style="356" customWidth="1"/>
    <col min="15880" max="15880" width="22.140625" style="356" customWidth="1"/>
    <col min="15881" max="15881" width="17" style="356" customWidth="1"/>
    <col min="15882" max="15882" width="18.7109375" style="356" customWidth="1"/>
    <col min="15883" max="15883" width="13.42578125" style="356" customWidth="1"/>
    <col min="15884" max="15884" width="23.140625" style="356" customWidth="1"/>
    <col min="15885" max="15885" width="16.42578125" style="356" customWidth="1"/>
    <col min="15886" max="15886" width="18.28515625" style="356" customWidth="1"/>
    <col min="15887" max="15887" width="10.7109375" style="356" customWidth="1"/>
    <col min="15888" max="16128" width="11.42578125" style="356"/>
    <col min="16129" max="16129" width="15.85546875" style="356" customWidth="1"/>
    <col min="16130" max="16130" width="69" style="356" customWidth="1"/>
    <col min="16131" max="16131" width="17.5703125" style="356" customWidth="1"/>
    <col min="16132" max="16134" width="0" style="356" hidden="1" customWidth="1"/>
    <col min="16135" max="16135" width="20.140625" style="356" customWidth="1"/>
    <col min="16136" max="16136" width="22.140625" style="356" customWidth="1"/>
    <col min="16137" max="16137" width="17" style="356" customWidth="1"/>
    <col min="16138" max="16138" width="18.7109375" style="356" customWidth="1"/>
    <col min="16139" max="16139" width="13.42578125" style="356" customWidth="1"/>
    <col min="16140" max="16140" width="23.140625" style="356" customWidth="1"/>
    <col min="16141" max="16141" width="16.42578125" style="356" customWidth="1"/>
    <col min="16142" max="16142" width="18.28515625" style="356" customWidth="1"/>
    <col min="16143" max="16143" width="10.7109375" style="356" customWidth="1"/>
    <col min="16144" max="16384" width="11.42578125" style="356"/>
  </cols>
  <sheetData>
    <row r="1" spans="1:27" s="286" customFormat="1" ht="23.25" customHeight="1">
      <c r="A1" s="284" t="s">
        <v>183</v>
      </c>
      <c r="B1" s="284"/>
      <c r="C1" s="284"/>
      <c r="D1" s="284"/>
      <c r="E1" s="284"/>
      <c r="F1" s="284"/>
      <c r="G1" s="284"/>
      <c r="H1" s="284"/>
      <c r="I1" s="284"/>
      <c r="J1" s="284"/>
      <c r="K1" s="284"/>
      <c r="L1" s="284"/>
      <c r="M1" s="284"/>
      <c r="N1" s="284"/>
      <c r="O1" s="284"/>
      <c r="P1" s="285"/>
    </row>
    <row r="2" spans="1:27" s="292" customFormat="1" ht="39.75" customHeight="1">
      <c r="A2" s="287"/>
      <c r="B2" s="288" t="s">
        <v>184</v>
      </c>
      <c r="C2" s="289" t="s">
        <v>185</v>
      </c>
      <c r="D2" s="289"/>
      <c r="E2" s="289"/>
      <c r="F2" s="289"/>
      <c r="G2" s="289"/>
      <c r="H2" s="289"/>
      <c r="I2" s="289"/>
      <c r="J2" s="289"/>
      <c r="K2" s="289"/>
      <c r="L2" s="289"/>
      <c r="M2" s="289"/>
      <c r="N2" s="289"/>
      <c r="O2" s="289"/>
      <c r="P2" s="290"/>
      <c r="Q2" s="290"/>
      <c r="R2" s="290"/>
      <c r="S2" s="290"/>
      <c r="T2" s="290"/>
      <c r="U2" s="290"/>
      <c r="V2" s="290"/>
      <c r="W2" s="290"/>
      <c r="X2" s="290"/>
      <c r="Y2" s="290"/>
      <c r="Z2" s="290"/>
      <c r="AA2" s="291"/>
    </row>
    <row r="3" spans="1:27" s="292" customFormat="1" ht="18" customHeight="1">
      <c r="A3" s="287"/>
      <c r="B3" s="288" t="s">
        <v>186</v>
      </c>
      <c r="C3" s="293" t="s">
        <v>187</v>
      </c>
      <c r="D3" s="288"/>
      <c r="E3" s="288"/>
      <c r="F3" s="294"/>
      <c r="G3" s="287"/>
      <c r="H3" s="287"/>
      <c r="I3" s="287"/>
      <c r="J3" s="287"/>
      <c r="K3" s="287"/>
      <c r="L3" s="295"/>
      <c r="M3" s="295" t="s">
        <v>188</v>
      </c>
      <c r="N3" s="296" t="s">
        <v>189</v>
      </c>
      <c r="O3" s="294"/>
      <c r="P3" s="285"/>
    </row>
    <row r="4" spans="1:27" s="292" customFormat="1" ht="16.5" customHeight="1">
      <c r="A4" s="294"/>
      <c r="B4" s="288" t="s">
        <v>190</v>
      </c>
      <c r="C4" s="294" t="s">
        <v>191</v>
      </c>
      <c r="D4" s="288"/>
      <c r="E4" s="288"/>
      <c r="F4" s="294"/>
      <c r="G4" s="294"/>
      <c r="H4" s="294"/>
      <c r="I4" s="294"/>
      <c r="J4" s="294"/>
      <c r="K4" s="294"/>
      <c r="L4" s="295"/>
      <c r="M4" s="295" t="s">
        <v>192</v>
      </c>
      <c r="N4" s="297" t="s">
        <v>19</v>
      </c>
      <c r="O4" s="294"/>
      <c r="P4" s="285"/>
    </row>
    <row r="5" spans="1:27" s="286" customFormat="1" ht="23.25" customHeight="1">
      <c r="A5" s="298"/>
      <c r="B5" s="299"/>
      <c r="C5" s="300"/>
      <c r="D5" s="301"/>
      <c r="E5" s="301"/>
      <c r="F5" s="298"/>
      <c r="G5" s="298"/>
      <c r="H5" s="298"/>
      <c r="I5" s="298"/>
      <c r="J5" s="298"/>
      <c r="K5" s="298"/>
      <c r="L5" s="302"/>
      <c r="M5" s="302" t="s">
        <v>193</v>
      </c>
      <c r="N5" s="303" t="s">
        <v>19</v>
      </c>
      <c r="O5" s="298"/>
      <c r="P5" s="285"/>
    </row>
    <row r="6" spans="1:27" s="286" customFormat="1" ht="23.25" customHeight="1">
      <c r="A6" s="304" t="s">
        <v>194</v>
      </c>
      <c r="B6" s="304"/>
      <c r="C6" s="304"/>
      <c r="D6" s="304"/>
      <c r="E6" s="304"/>
      <c r="F6" s="304"/>
      <c r="G6" s="304"/>
      <c r="H6" s="304"/>
      <c r="I6" s="304"/>
      <c r="J6" s="304"/>
      <c r="K6" s="304"/>
      <c r="L6" s="304"/>
      <c r="M6" s="304"/>
      <c r="N6" s="304"/>
      <c r="O6" s="304"/>
      <c r="P6" s="285"/>
    </row>
    <row r="7" spans="1:27" s="306" customFormat="1" ht="23.25" customHeight="1" thickBot="1">
      <c r="A7" s="305"/>
      <c r="C7" s="307"/>
      <c r="D7" s="307"/>
      <c r="E7" s="307"/>
      <c r="F7" s="307"/>
      <c r="G7" s="307"/>
    </row>
    <row r="8" spans="1:27" s="292" customFormat="1" ht="16.5" customHeight="1">
      <c r="A8" s="308" t="s">
        <v>195</v>
      </c>
      <c r="B8" s="309" t="s">
        <v>196</v>
      </c>
      <c r="C8" s="310" t="s">
        <v>197</v>
      </c>
      <c r="D8" s="311" t="s">
        <v>198</v>
      </c>
      <c r="E8" s="311" t="s">
        <v>199</v>
      </c>
      <c r="F8" s="312" t="s">
        <v>200</v>
      </c>
      <c r="G8" s="313" t="s">
        <v>201</v>
      </c>
      <c r="H8" s="314" t="s">
        <v>202</v>
      </c>
      <c r="I8" s="315"/>
      <c r="J8" s="315"/>
      <c r="K8" s="315"/>
      <c r="L8" s="315"/>
      <c r="M8" s="315"/>
      <c r="N8" s="315"/>
      <c r="O8" s="316"/>
    </row>
    <row r="9" spans="1:27" s="292" customFormat="1" ht="16.5" customHeight="1">
      <c r="A9" s="317"/>
      <c r="B9" s="318"/>
      <c r="C9" s="319"/>
      <c r="D9" s="320"/>
      <c r="E9" s="320"/>
      <c r="F9" s="321"/>
      <c r="G9" s="322"/>
      <c r="H9" s="323" t="s">
        <v>203</v>
      </c>
      <c r="I9" s="324"/>
      <c r="J9" s="325" t="s">
        <v>204</v>
      </c>
      <c r="K9" s="325"/>
      <c r="L9" s="325" t="s">
        <v>205</v>
      </c>
      <c r="M9" s="325"/>
      <c r="N9" s="326" t="s">
        <v>206</v>
      </c>
      <c r="O9" s="327"/>
    </row>
    <row r="10" spans="1:27" s="292" customFormat="1" ht="16.5" customHeight="1" thickBot="1">
      <c r="A10" s="328"/>
      <c r="B10" s="329"/>
      <c r="C10" s="330"/>
      <c r="D10" s="331"/>
      <c r="E10" s="331"/>
      <c r="F10" s="332"/>
      <c r="G10" s="333"/>
      <c r="H10" s="334" t="s">
        <v>207</v>
      </c>
      <c r="I10" s="335" t="s">
        <v>135</v>
      </c>
      <c r="J10" s="336" t="s">
        <v>207</v>
      </c>
      <c r="K10" s="335" t="s">
        <v>135</v>
      </c>
      <c r="L10" s="335" t="s">
        <v>207</v>
      </c>
      <c r="M10" s="335" t="s">
        <v>135</v>
      </c>
      <c r="N10" s="335" t="s">
        <v>207</v>
      </c>
      <c r="O10" s="337" t="s">
        <v>135</v>
      </c>
    </row>
    <row r="11" spans="1:27" s="292" customFormat="1" ht="24" customHeight="1" thickBot="1">
      <c r="A11" s="338" t="s">
        <v>208</v>
      </c>
      <c r="B11" s="339"/>
      <c r="C11" s="340"/>
      <c r="D11" s="341"/>
      <c r="E11" s="341"/>
      <c r="F11" s="342"/>
      <c r="G11" s="342"/>
      <c r="J11" s="343"/>
      <c r="O11" s="344"/>
    </row>
    <row r="12" spans="1:27" s="292" customFormat="1" ht="24" customHeight="1" thickBot="1">
      <c r="A12" s="345">
        <v>1</v>
      </c>
      <c r="B12" s="346" t="s">
        <v>209</v>
      </c>
      <c r="C12" s="347">
        <f>+'[1]VAL MENSUAL'!J110</f>
        <v>134393.71459999998</v>
      </c>
      <c r="D12" s="348"/>
      <c r="E12" s="348"/>
      <c r="F12" s="349"/>
      <c r="G12" s="350">
        <f>+C12-E12+F12</f>
        <v>134393.71459999998</v>
      </c>
      <c r="H12" s="351">
        <f>+'[1]VAL MENSUAL'!L110</f>
        <v>121234.03859999999</v>
      </c>
      <c r="I12" s="352">
        <f>+H12/G12</f>
        <v>0.90208116473923261</v>
      </c>
      <c r="J12" s="353">
        <f>+'[1]VAL MENSUAL'!O110</f>
        <v>13159.675999999999</v>
      </c>
      <c r="K12" s="352">
        <f>J12/G12</f>
        <v>9.7918835260767487E-2</v>
      </c>
      <c r="L12" s="353">
        <f>+'[1]VAL MENSUAL'!R110</f>
        <v>134393.71459999998</v>
      </c>
      <c r="M12" s="352">
        <f>+L12/G12</f>
        <v>1</v>
      </c>
      <c r="N12" s="354">
        <f>+'[1]VAL MENSUAL'!U110</f>
        <v>0</v>
      </c>
      <c r="O12" s="355">
        <f>+'[1]VAL MENSUAL'!V110</f>
        <v>0</v>
      </c>
      <c r="P12" s="285"/>
    </row>
    <row r="13" spans="1:27" ht="24" customHeight="1">
      <c r="B13" s="357" t="s">
        <v>210</v>
      </c>
      <c r="C13" s="358">
        <f>+'[1]VAL MENSUAL'!J110</f>
        <v>134393.71459999998</v>
      </c>
      <c r="D13" s="359">
        <f>SUM(D12:D12)</f>
        <v>0</v>
      </c>
      <c r="E13" s="359">
        <f>SUM(E12:E12)</f>
        <v>0</v>
      </c>
      <c r="F13" s="359">
        <f>SUM(F12:F12)</f>
        <v>0</v>
      </c>
      <c r="G13" s="359">
        <f>SUM(G12:G12)</f>
        <v>134393.71459999998</v>
      </c>
      <c r="H13" s="360">
        <f>+'[1]VAL MENSUAL'!L110</f>
        <v>121234.03859999999</v>
      </c>
      <c r="I13" s="361"/>
      <c r="J13" s="360">
        <f>+'[1]VAL MENSUAL'!O110</f>
        <v>13159.675999999999</v>
      </c>
      <c r="K13" s="361">
        <f>+J13/C13</f>
        <v>9.7918835260767487E-2</v>
      </c>
      <c r="L13" s="360">
        <f>SUM(L12:L12)</f>
        <v>134393.71459999998</v>
      </c>
      <c r="M13" s="361">
        <f>+L13/G13</f>
        <v>1</v>
      </c>
      <c r="N13" s="362">
        <f>+'[1]VAL MENSUAL'!U110</f>
        <v>0</v>
      </c>
      <c r="O13" s="363">
        <f>+N13/G13</f>
        <v>0</v>
      </c>
    </row>
    <row r="14" spans="1:27" ht="24" customHeight="1">
      <c r="B14" s="364" t="s">
        <v>198</v>
      </c>
      <c r="C14" s="365"/>
      <c r="D14" s="366"/>
      <c r="E14" s="366"/>
      <c r="F14" s="366"/>
      <c r="G14" s="366">
        <v>22102</v>
      </c>
      <c r="H14" s="367"/>
      <c r="I14" s="368"/>
      <c r="J14" s="367">
        <f>+'[1]MAYORES METRADOS'!O30</f>
        <v>22102</v>
      </c>
      <c r="K14" s="369">
        <f>+J14/G14</f>
        <v>1</v>
      </c>
      <c r="L14" s="367">
        <f>+J14+H14</f>
        <v>22102</v>
      </c>
      <c r="M14" s="368">
        <f>+L14/G14</f>
        <v>1</v>
      </c>
      <c r="N14" s="370">
        <f>+'[1]MAYORES METRADOS'!U30</f>
        <v>4.3655704051737132E-13</v>
      </c>
      <c r="O14" s="371">
        <f>+N14/G14</f>
        <v>1.9751924736104034E-17</v>
      </c>
    </row>
    <row r="15" spans="1:27" ht="24" customHeight="1">
      <c r="B15" s="364" t="s">
        <v>199</v>
      </c>
      <c r="C15" s="365">
        <v>0</v>
      </c>
      <c r="D15" s="366"/>
      <c r="E15" s="366"/>
      <c r="F15" s="366"/>
      <c r="G15" s="366"/>
      <c r="H15" s="367"/>
      <c r="I15" s="368"/>
      <c r="J15" s="367"/>
      <c r="K15" s="368"/>
      <c r="L15" s="367"/>
      <c r="M15" s="368"/>
      <c r="N15" s="370"/>
      <c r="O15" s="371"/>
    </row>
    <row r="16" spans="1:27" ht="24" customHeight="1" thickBot="1">
      <c r="B16" s="372" t="s">
        <v>200</v>
      </c>
      <c r="C16" s="373">
        <v>0</v>
      </c>
      <c r="D16" s="374"/>
      <c r="E16" s="374"/>
      <c r="F16" s="374"/>
      <c r="G16" s="374"/>
      <c r="H16" s="375"/>
      <c r="I16" s="376"/>
      <c r="J16" s="375"/>
      <c r="K16" s="376"/>
      <c r="L16" s="375"/>
      <c r="M16" s="376"/>
      <c r="N16" s="377"/>
      <c r="O16" s="378"/>
    </row>
    <row r="17" spans="2:17" ht="24" customHeight="1" thickBot="1">
      <c r="B17" s="379" t="s">
        <v>211</v>
      </c>
      <c r="C17" s="380">
        <f>SUM(C13:C14)</f>
        <v>134393.71459999998</v>
      </c>
      <c r="D17" s="380">
        <f>SUM(D13:D13)</f>
        <v>0</v>
      </c>
      <c r="E17" s="380">
        <f>SUM(E13:E13)</f>
        <v>0</v>
      </c>
      <c r="F17" s="380">
        <f>SUM(F13:F13)</f>
        <v>0</v>
      </c>
      <c r="G17" s="380">
        <f>+G14+G13</f>
        <v>156495.71459999998</v>
      </c>
      <c r="H17" s="381">
        <f>SUM(H13:H13)</f>
        <v>121234.03859999999</v>
      </c>
      <c r="I17" s="382">
        <f>+H17/G17</f>
        <v>0.77467960646636136</v>
      </c>
      <c r="J17" s="381">
        <f>SUM(J13:J14)</f>
        <v>35261.675999999999</v>
      </c>
      <c r="K17" s="382">
        <f>J17/C17</f>
        <v>0.26237593108390805</v>
      </c>
      <c r="L17" s="381">
        <f>SUM(L13:L14)</f>
        <v>156495.71459999998</v>
      </c>
      <c r="M17" s="382">
        <f>+L17/G17</f>
        <v>1</v>
      </c>
      <c r="N17" s="354">
        <v>0</v>
      </c>
      <c r="O17" s="355">
        <f>+N17/G17</f>
        <v>0</v>
      </c>
      <c r="P17" s="383"/>
      <c r="Q17" s="383"/>
    </row>
    <row r="20" spans="2:17">
      <c r="H20" s="384"/>
    </row>
    <row r="22" spans="2:17">
      <c r="C22" s="384"/>
    </row>
  </sheetData>
  <mergeCells count="15">
    <mergeCell ref="H8:O8"/>
    <mergeCell ref="J9:K9"/>
    <mergeCell ref="L9:M9"/>
    <mergeCell ref="N9:O9"/>
    <mergeCell ref="A11:B11"/>
    <mergeCell ref="A1:O1"/>
    <mergeCell ref="C2:O2"/>
    <mergeCell ref="A6:O6"/>
    <mergeCell ref="A8:A10"/>
    <mergeCell ref="B8:B10"/>
    <mergeCell ref="C8:C10"/>
    <mergeCell ref="D8:D10"/>
    <mergeCell ref="E8:E10"/>
    <mergeCell ref="F8:F10"/>
    <mergeCell ref="G8:G10"/>
  </mergeCells>
  <pageMargins left="0.7" right="0.7" top="0.75" bottom="0.75" header="0.3" footer="0.3"/>
  <pageSetup paperSize="9" scale="5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F84DA-94D0-4E18-AD22-295F39E5FD64}">
  <sheetPr>
    <tabColor rgb="FFFFFF99"/>
  </sheetPr>
  <dimension ref="A1:Z51"/>
  <sheetViews>
    <sheetView view="pageBreakPreview" topLeftCell="A22" zoomScale="85" zoomScaleNormal="100" zoomScaleSheetLayoutView="85" workbookViewId="0">
      <selection activeCell="L59" sqref="L59"/>
    </sheetView>
  </sheetViews>
  <sheetFormatPr baseColWidth="10" defaultRowHeight="12.75"/>
  <cols>
    <col min="1" max="1" width="2" style="388" customWidth="1"/>
    <col min="2" max="2" width="31.42578125" style="388" customWidth="1"/>
    <col min="3" max="3" width="13.42578125" style="388" customWidth="1"/>
    <col min="4" max="4" width="11.42578125" style="388" customWidth="1"/>
    <col min="5" max="7" width="11.42578125" style="388"/>
    <col min="8" max="8" width="26.42578125" style="388" customWidth="1"/>
    <col min="9" max="9" width="13" style="388" customWidth="1"/>
    <col min="10" max="10" width="14.42578125" style="388" customWidth="1"/>
    <col min="11" max="11" width="12" style="388" customWidth="1"/>
    <col min="12" max="12" width="8.7109375" style="388" customWidth="1"/>
    <col min="13" max="13" width="11.42578125" style="388"/>
    <col min="14" max="14" width="17.85546875" style="388" customWidth="1"/>
    <col min="15" max="256" width="11.42578125" style="388"/>
    <col min="257" max="257" width="2" style="388" customWidth="1"/>
    <col min="258" max="258" width="31.42578125" style="388" customWidth="1"/>
    <col min="259" max="259" width="13.42578125" style="388" customWidth="1"/>
    <col min="260" max="263" width="11.42578125" style="388"/>
    <col min="264" max="264" width="26.42578125" style="388" customWidth="1"/>
    <col min="265" max="265" width="13" style="388" customWidth="1"/>
    <col min="266" max="266" width="14.42578125" style="388" customWidth="1"/>
    <col min="267" max="267" width="12" style="388" customWidth="1"/>
    <col min="268" max="268" width="8.7109375" style="388" customWidth="1"/>
    <col min="269" max="269" width="11.42578125" style="388"/>
    <col min="270" max="270" width="17.85546875" style="388" customWidth="1"/>
    <col min="271" max="512" width="11.42578125" style="388"/>
    <col min="513" max="513" width="2" style="388" customWidth="1"/>
    <col min="514" max="514" width="31.42578125" style="388" customWidth="1"/>
    <col min="515" max="515" width="13.42578125" style="388" customWidth="1"/>
    <col min="516" max="519" width="11.42578125" style="388"/>
    <col min="520" max="520" width="26.42578125" style="388" customWidth="1"/>
    <col min="521" max="521" width="13" style="388" customWidth="1"/>
    <col min="522" max="522" width="14.42578125" style="388" customWidth="1"/>
    <col min="523" max="523" width="12" style="388" customWidth="1"/>
    <col min="524" max="524" width="8.7109375" style="388" customWidth="1"/>
    <col min="525" max="525" width="11.42578125" style="388"/>
    <col min="526" max="526" width="17.85546875" style="388" customWidth="1"/>
    <col min="527" max="768" width="11.42578125" style="388"/>
    <col min="769" max="769" width="2" style="388" customWidth="1"/>
    <col min="770" max="770" width="31.42578125" style="388" customWidth="1"/>
    <col min="771" max="771" width="13.42578125" style="388" customWidth="1"/>
    <col min="772" max="775" width="11.42578125" style="388"/>
    <col min="776" max="776" width="26.42578125" style="388" customWidth="1"/>
    <col min="777" max="777" width="13" style="388" customWidth="1"/>
    <col min="778" max="778" width="14.42578125" style="388" customWidth="1"/>
    <col min="779" max="779" width="12" style="388" customWidth="1"/>
    <col min="780" max="780" width="8.7109375" style="388" customWidth="1"/>
    <col min="781" max="781" width="11.42578125" style="388"/>
    <col min="782" max="782" width="17.85546875" style="388" customWidth="1"/>
    <col min="783" max="1024" width="11.42578125" style="388"/>
    <col min="1025" max="1025" width="2" style="388" customWidth="1"/>
    <col min="1026" max="1026" width="31.42578125" style="388" customWidth="1"/>
    <col min="1027" max="1027" width="13.42578125" style="388" customWidth="1"/>
    <col min="1028" max="1031" width="11.42578125" style="388"/>
    <col min="1032" max="1032" width="26.42578125" style="388" customWidth="1"/>
    <col min="1033" max="1033" width="13" style="388" customWidth="1"/>
    <col min="1034" max="1034" width="14.42578125" style="388" customWidth="1"/>
    <col min="1035" max="1035" width="12" style="388" customWidth="1"/>
    <col min="1036" max="1036" width="8.7109375" style="388" customWidth="1"/>
    <col min="1037" max="1037" width="11.42578125" style="388"/>
    <col min="1038" max="1038" width="17.85546875" style="388" customWidth="1"/>
    <col min="1039" max="1280" width="11.42578125" style="388"/>
    <col min="1281" max="1281" width="2" style="388" customWidth="1"/>
    <col min="1282" max="1282" width="31.42578125" style="388" customWidth="1"/>
    <col min="1283" max="1283" width="13.42578125" style="388" customWidth="1"/>
    <col min="1284" max="1287" width="11.42578125" style="388"/>
    <col min="1288" max="1288" width="26.42578125" style="388" customWidth="1"/>
    <col min="1289" max="1289" width="13" style="388" customWidth="1"/>
    <col min="1290" max="1290" width="14.42578125" style="388" customWidth="1"/>
    <col min="1291" max="1291" width="12" style="388" customWidth="1"/>
    <col min="1292" max="1292" width="8.7109375" style="388" customWidth="1"/>
    <col min="1293" max="1293" width="11.42578125" style="388"/>
    <col min="1294" max="1294" width="17.85546875" style="388" customWidth="1"/>
    <col min="1295" max="1536" width="11.42578125" style="388"/>
    <col min="1537" max="1537" width="2" style="388" customWidth="1"/>
    <col min="1538" max="1538" width="31.42578125" style="388" customWidth="1"/>
    <col min="1539" max="1539" width="13.42578125" style="388" customWidth="1"/>
    <col min="1540" max="1543" width="11.42578125" style="388"/>
    <col min="1544" max="1544" width="26.42578125" style="388" customWidth="1"/>
    <col min="1545" max="1545" width="13" style="388" customWidth="1"/>
    <col min="1546" max="1546" width="14.42578125" style="388" customWidth="1"/>
    <col min="1547" max="1547" width="12" style="388" customWidth="1"/>
    <col min="1548" max="1548" width="8.7109375" style="388" customWidth="1"/>
    <col min="1549" max="1549" width="11.42578125" style="388"/>
    <col min="1550" max="1550" width="17.85546875" style="388" customWidth="1"/>
    <col min="1551" max="1792" width="11.42578125" style="388"/>
    <col min="1793" max="1793" width="2" style="388" customWidth="1"/>
    <col min="1794" max="1794" width="31.42578125" style="388" customWidth="1"/>
    <col min="1795" max="1795" width="13.42578125" style="388" customWidth="1"/>
    <col min="1796" max="1799" width="11.42578125" style="388"/>
    <col min="1800" max="1800" width="26.42578125" style="388" customWidth="1"/>
    <col min="1801" max="1801" width="13" style="388" customWidth="1"/>
    <col min="1802" max="1802" width="14.42578125" style="388" customWidth="1"/>
    <col min="1803" max="1803" width="12" style="388" customWidth="1"/>
    <col min="1804" max="1804" width="8.7109375" style="388" customWidth="1"/>
    <col min="1805" max="1805" width="11.42578125" style="388"/>
    <col min="1806" max="1806" width="17.85546875" style="388" customWidth="1"/>
    <col min="1807" max="2048" width="11.42578125" style="388"/>
    <col min="2049" max="2049" width="2" style="388" customWidth="1"/>
    <col min="2050" max="2050" width="31.42578125" style="388" customWidth="1"/>
    <col min="2051" max="2051" width="13.42578125" style="388" customWidth="1"/>
    <col min="2052" max="2055" width="11.42578125" style="388"/>
    <col min="2056" max="2056" width="26.42578125" style="388" customWidth="1"/>
    <col min="2057" max="2057" width="13" style="388" customWidth="1"/>
    <col min="2058" max="2058" width="14.42578125" style="388" customWidth="1"/>
    <col min="2059" max="2059" width="12" style="388" customWidth="1"/>
    <col min="2060" max="2060" width="8.7109375" style="388" customWidth="1"/>
    <col min="2061" max="2061" width="11.42578125" style="388"/>
    <col min="2062" max="2062" width="17.85546875" style="388" customWidth="1"/>
    <col min="2063" max="2304" width="11.42578125" style="388"/>
    <col min="2305" max="2305" width="2" style="388" customWidth="1"/>
    <col min="2306" max="2306" width="31.42578125" style="388" customWidth="1"/>
    <col min="2307" max="2307" width="13.42578125" style="388" customWidth="1"/>
    <col min="2308" max="2311" width="11.42578125" style="388"/>
    <col min="2312" max="2312" width="26.42578125" style="388" customWidth="1"/>
    <col min="2313" max="2313" width="13" style="388" customWidth="1"/>
    <col min="2314" max="2314" width="14.42578125" style="388" customWidth="1"/>
    <col min="2315" max="2315" width="12" style="388" customWidth="1"/>
    <col min="2316" max="2316" width="8.7109375" style="388" customWidth="1"/>
    <col min="2317" max="2317" width="11.42578125" style="388"/>
    <col min="2318" max="2318" width="17.85546875" style="388" customWidth="1"/>
    <col min="2319" max="2560" width="11.42578125" style="388"/>
    <col min="2561" max="2561" width="2" style="388" customWidth="1"/>
    <col min="2562" max="2562" width="31.42578125" style="388" customWidth="1"/>
    <col min="2563" max="2563" width="13.42578125" style="388" customWidth="1"/>
    <col min="2564" max="2567" width="11.42578125" style="388"/>
    <col min="2568" max="2568" width="26.42578125" style="388" customWidth="1"/>
    <col min="2569" max="2569" width="13" style="388" customWidth="1"/>
    <col min="2570" max="2570" width="14.42578125" style="388" customWidth="1"/>
    <col min="2571" max="2571" width="12" style="388" customWidth="1"/>
    <col min="2572" max="2572" width="8.7109375" style="388" customWidth="1"/>
    <col min="2573" max="2573" width="11.42578125" style="388"/>
    <col min="2574" max="2574" width="17.85546875" style="388" customWidth="1"/>
    <col min="2575" max="2816" width="11.42578125" style="388"/>
    <col min="2817" max="2817" width="2" style="388" customWidth="1"/>
    <col min="2818" max="2818" width="31.42578125" style="388" customWidth="1"/>
    <col min="2819" max="2819" width="13.42578125" style="388" customWidth="1"/>
    <col min="2820" max="2823" width="11.42578125" style="388"/>
    <col min="2824" max="2824" width="26.42578125" style="388" customWidth="1"/>
    <col min="2825" max="2825" width="13" style="388" customWidth="1"/>
    <col min="2826" max="2826" width="14.42578125" style="388" customWidth="1"/>
    <col min="2827" max="2827" width="12" style="388" customWidth="1"/>
    <col min="2828" max="2828" width="8.7109375" style="388" customWidth="1"/>
    <col min="2829" max="2829" width="11.42578125" style="388"/>
    <col min="2830" max="2830" width="17.85546875" style="388" customWidth="1"/>
    <col min="2831" max="3072" width="11.42578125" style="388"/>
    <col min="3073" max="3073" width="2" style="388" customWidth="1"/>
    <col min="3074" max="3074" width="31.42578125" style="388" customWidth="1"/>
    <col min="3075" max="3075" width="13.42578125" style="388" customWidth="1"/>
    <col min="3076" max="3079" width="11.42578125" style="388"/>
    <col min="3080" max="3080" width="26.42578125" style="388" customWidth="1"/>
    <col min="3081" max="3081" width="13" style="388" customWidth="1"/>
    <col min="3082" max="3082" width="14.42578125" style="388" customWidth="1"/>
    <col min="3083" max="3083" width="12" style="388" customWidth="1"/>
    <col min="3084" max="3084" width="8.7109375" style="388" customWidth="1"/>
    <col min="3085" max="3085" width="11.42578125" style="388"/>
    <col min="3086" max="3086" width="17.85546875" style="388" customWidth="1"/>
    <col min="3087" max="3328" width="11.42578125" style="388"/>
    <col min="3329" max="3329" width="2" style="388" customWidth="1"/>
    <col min="3330" max="3330" width="31.42578125" style="388" customWidth="1"/>
    <col min="3331" max="3331" width="13.42578125" style="388" customWidth="1"/>
    <col min="3332" max="3335" width="11.42578125" style="388"/>
    <col min="3336" max="3336" width="26.42578125" style="388" customWidth="1"/>
    <col min="3337" max="3337" width="13" style="388" customWidth="1"/>
    <col min="3338" max="3338" width="14.42578125" style="388" customWidth="1"/>
    <col min="3339" max="3339" width="12" style="388" customWidth="1"/>
    <col min="3340" max="3340" width="8.7109375" style="388" customWidth="1"/>
    <col min="3341" max="3341" width="11.42578125" style="388"/>
    <col min="3342" max="3342" width="17.85546875" style="388" customWidth="1"/>
    <col min="3343" max="3584" width="11.42578125" style="388"/>
    <col min="3585" max="3585" width="2" style="388" customWidth="1"/>
    <col min="3586" max="3586" width="31.42578125" style="388" customWidth="1"/>
    <col min="3587" max="3587" width="13.42578125" style="388" customWidth="1"/>
    <col min="3588" max="3591" width="11.42578125" style="388"/>
    <col min="3592" max="3592" width="26.42578125" style="388" customWidth="1"/>
    <col min="3593" max="3593" width="13" style="388" customWidth="1"/>
    <col min="3594" max="3594" width="14.42578125" style="388" customWidth="1"/>
    <col min="3595" max="3595" width="12" style="388" customWidth="1"/>
    <col min="3596" max="3596" width="8.7109375" style="388" customWidth="1"/>
    <col min="3597" max="3597" width="11.42578125" style="388"/>
    <col min="3598" max="3598" width="17.85546875" style="388" customWidth="1"/>
    <col min="3599" max="3840" width="11.42578125" style="388"/>
    <col min="3841" max="3841" width="2" style="388" customWidth="1"/>
    <col min="3842" max="3842" width="31.42578125" style="388" customWidth="1"/>
    <col min="3843" max="3843" width="13.42578125" style="388" customWidth="1"/>
    <col min="3844" max="3847" width="11.42578125" style="388"/>
    <col min="3848" max="3848" width="26.42578125" style="388" customWidth="1"/>
    <col min="3849" max="3849" width="13" style="388" customWidth="1"/>
    <col min="3850" max="3850" width="14.42578125" style="388" customWidth="1"/>
    <col min="3851" max="3851" width="12" style="388" customWidth="1"/>
    <col min="3852" max="3852" width="8.7109375" style="388" customWidth="1"/>
    <col min="3853" max="3853" width="11.42578125" style="388"/>
    <col min="3854" max="3854" width="17.85546875" style="388" customWidth="1"/>
    <col min="3855" max="4096" width="11.42578125" style="388"/>
    <col min="4097" max="4097" width="2" style="388" customWidth="1"/>
    <col min="4098" max="4098" width="31.42578125" style="388" customWidth="1"/>
    <col min="4099" max="4099" width="13.42578125" style="388" customWidth="1"/>
    <col min="4100" max="4103" width="11.42578125" style="388"/>
    <col min="4104" max="4104" width="26.42578125" style="388" customWidth="1"/>
    <col min="4105" max="4105" width="13" style="388" customWidth="1"/>
    <col min="4106" max="4106" width="14.42578125" style="388" customWidth="1"/>
    <col min="4107" max="4107" width="12" style="388" customWidth="1"/>
    <col min="4108" max="4108" width="8.7109375" style="388" customWidth="1"/>
    <col min="4109" max="4109" width="11.42578125" style="388"/>
    <col min="4110" max="4110" width="17.85546875" style="388" customWidth="1"/>
    <col min="4111" max="4352" width="11.42578125" style="388"/>
    <col min="4353" max="4353" width="2" style="388" customWidth="1"/>
    <col min="4354" max="4354" width="31.42578125" style="388" customWidth="1"/>
    <col min="4355" max="4355" width="13.42578125" style="388" customWidth="1"/>
    <col min="4356" max="4359" width="11.42578125" style="388"/>
    <col min="4360" max="4360" width="26.42578125" style="388" customWidth="1"/>
    <col min="4361" max="4361" width="13" style="388" customWidth="1"/>
    <col min="4362" max="4362" width="14.42578125" style="388" customWidth="1"/>
    <col min="4363" max="4363" width="12" style="388" customWidth="1"/>
    <col min="4364" max="4364" width="8.7109375" style="388" customWidth="1"/>
    <col min="4365" max="4365" width="11.42578125" style="388"/>
    <col min="4366" max="4366" width="17.85546875" style="388" customWidth="1"/>
    <col min="4367" max="4608" width="11.42578125" style="388"/>
    <col min="4609" max="4609" width="2" style="388" customWidth="1"/>
    <col min="4610" max="4610" width="31.42578125" style="388" customWidth="1"/>
    <col min="4611" max="4611" width="13.42578125" style="388" customWidth="1"/>
    <col min="4612" max="4615" width="11.42578125" style="388"/>
    <col min="4616" max="4616" width="26.42578125" style="388" customWidth="1"/>
    <col min="4617" max="4617" width="13" style="388" customWidth="1"/>
    <col min="4618" max="4618" width="14.42578125" style="388" customWidth="1"/>
    <col min="4619" max="4619" width="12" style="388" customWidth="1"/>
    <col min="4620" max="4620" width="8.7109375" style="388" customWidth="1"/>
    <col min="4621" max="4621" width="11.42578125" style="388"/>
    <col min="4622" max="4622" width="17.85546875" style="388" customWidth="1"/>
    <col min="4623" max="4864" width="11.42578125" style="388"/>
    <col min="4865" max="4865" width="2" style="388" customWidth="1"/>
    <col min="4866" max="4866" width="31.42578125" style="388" customWidth="1"/>
    <col min="4867" max="4867" width="13.42578125" style="388" customWidth="1"/>
    <col min="4868" max="4871" width="11.42578125" style="388"/>
    <col min="4872" max="4872" width="26.42578125" style="388" customWidth="1"/>
    <col min="4873" max="4873" width="13" style="388" customWidth="1"/>
    <col min="4874" max="4874" width="14.42578125" style="388" customWidth="1"/>
    <col min="4875" max="4875" width="12" style="388" customWidth="1"/>
    <col min="4876" max="4876" width="8.7109375" style="388" customWidth="1"/>
    <col min="4877" max="4877" width="11.42578125" style="388"/>
    <col min="4878" max="4878" width="17.85546875" style="388" customWidth="1"/>
    <col min="4879" max="5120" width="11.42578125" style="388"/>
    <col min="5121" max="5121" width="2" style="388" customWidth="1"/>
    <col min="5122" max="5122" width="31.42578125" style="388" customWidth="1"/>
    <col min="5123" max="5123" width="13.42578125" style="388" customWidth="1"/>
    <col min="5124" max="5127" width="11.42578125" style="388"/>
    <col min="5128" max="5128" width="26.42578125" style="388" customWidth="1"/>
    <col min="5129" max="5129" width="13" style="388" customWidth="1"/>
    <col min="5130" max="5130" width="14.42578125" style="388" customWidth="1"/>
    <col min="5131" max="5131" width="12" style="388" customWidth="1"/>
    <col min="5132" max="5132" width="8.7109375" style="388" customWidth="1"/>
    <col min="5133" max="5133" width="11.42578125" style="388"/>
    <col min="5134" max="5134" width="17.85546875" style="388" customWidth="1"/>
    <col min="5135" max="5376" width="11.42578125" style="388"/>
    <col min="5377" max="5377" width="2" style="388" customWidth="1"/>
    <col min="5378" max="5378" width="31.42578125" style="388" customWidth="1"/>
    <col min="5379" max="5379" width="13.42578125" style="388" customWidth="1"/>
    <col min="5380" max="5383" width="11.42578125" style="388"/>
    <col min="5384" max="5384" width="26.42578125" style="388" customWidth="1"/>
    <col min="5385" max="5385" width="13" style="388" customWidth="1"/>
    <col min="5386" max="5386" width="14.42578125" style="388" customWidth="1"/>
    <col min="5387" max="5387" width="12" style="388" customWidth="1"/>
    <col min="5388" max="5388" width="8.7109375" style="388" customWidth="1"/>
    <col min="5389" max="5389" width="11.42578125" style="388"/>
    <col min="5390" max="5390" width="17.85546875" style="388" customWidth="1"/>
    <col min="5391" max="5632" width="11.42578125" style="388"/>
    <col min="5633" max="5633" width="2" style="388" customWidth="1"/>
    <col min="5634" max="5634" width="31.42578125" style="388" customWidth="1"/>
    <col min="5635" max="5635" width="13.42578125" style="388" customWidth="1"/>
    <col min="5636" max="5639" width="11.42578125" style="388"/>
    <col min="5640" max="5640" width="26.42578125" style="388" customWidth="1"/>
    <col min="5641" max="5641" width="13" style="388" customWidth="1"/>
    <col min="5642" max="5642" width="14.42578125" style="388" customWidth="1"/>
    <col min="5643" max="5643" width="12" style="388" customWidth="1"/>
    <col min="5644" max="5644" width="8.7109375" style="388" customWidth="1"/>
    <col min="5645" max="5645" width="11.42578125" style="388"/>
    <col min="5646" max="5646" width="17.85546875" style="388" customWidth="1"/>
    <col min="5647" max="5888" width="11.42578125" style="388"/>
    <col min="5889" max="5889" width="2" style="388" customWidth="1"/>
    <col min="5890" max="5890" width="31.42578125" style="388" customWidth="1"/>
    <col min="5891" max="5891" width="13.42578125" style="388" customWidth="1"/>
    <col min="5892" max="5895" width="11.42578125" style="388"/>
    <col min="5896" max="5896" width="26.42578125" style="388" customWidth="1"/>
    <col min="5897" max="5897" width="13" style="388" customWidth="1"/>
    <col min="5898" max="5898" width="14.42578125" style="388" customWidth="1"/>
    <col min="5899" max="5899" width="12" style="388" customWidth="1"/>
    <col min="5900" max="5900" width="8.7109375" style="388" customWidth="1"/>
    <col min="5901" max="5901" width="11.42578125" style="388"/>
    <col min="5902" max="5902" width="17.85546875" style="388" customWidth="1"/>
    <col min="5903" max="6144" width="11.42578125" style="388"/>
    <col min="6145" max="6145" width="2" style="388" customWidth="1"/>
    <col min="6146" max="6146" width="31.42578125" style="388" customWidth="1"/>
    <col min="6147" max="6147" width="13.42578125" style="388" customWidth="1"/>
    <col min="6148" max="6151" width="11.42578125" style="388"/>
    <col min="6152" max="6152" width="26.42578125" style="388" customWidth="1"/>
    <col min="6153" max="6153" width="13" style="388" customWidth="1"/>
    <col min="6154" max="6154" width="14.42578125" style="388" customWidth="1"/>
    <col min="6155" max="6155" width="12" style="388" customWidth="1"/>
    <col min="6156" max="6156" width="8.7109375" style="388" customWidth="1"/>
    <col min="6157" max="6157" width="11.42578125" style="388"/>
    <col min="6158" max="6158" width="17.85546875" style="388" customWidth="1"/>
    <col min="6159" max="6400" width="11.42578125" style="388"/>
    <col min="6401" max="6401" width="2" style="388" customWidth="1"/>
    <col min="6402" max="6402" width="31.42578125" style="388" customWidth="1"/>
    <col min="6403" max="6403" width="13.42578125" style="388" customWidth="1"/>
    <col min="6404" max="6407" width="11.42578125" style="388"/>
    <col min="6408" max="6408" width="26.42578125" style="388" customWidth="1"/>
    <col min="6409" max="6409" width="13" style="388" customWidth="1"/>
    <col min="6410" max="6410" width="14.42578125" style="388" customWidth="1"/>
    <col min="6411" max="6411" width="12" style="388" customWidth="1"/>
    <col min="6412" max="6412" width="8.7109375" style="388" customWidth="1"/>
    <col min="6413" max="6413" width="11.42578125" style="388"/>
    <col min="6414" max="6414" width="17.85546875" style="388" customWidth="1"/>
    <col min="6415" max="6656" width="11.42578125" style="388"/>
    <col min="6657" max="6657" width="2" style="388" customWidth="1"/>
    <col min="6658" max="6658" width="31.42578125" style="388" customWidth="1"/>
    <col min="6659" max="6659" width="13.42578125" style="388" customWidth="1"/>
    <col min="6660" max="6663" width="11.42578125" style="388"/>
    <col min="6664" max="6664" width="26.42578125" style="388" customWidth="1"/>
    <col min="6665" max="6665" width="13" style="388" customWidth="1"/>
    <col min="6666" max="6666" width="14.42578125" style="388" customWidth="1"/>
    <col min="6667" max="6667" width="12" style="388" customWidth="1"/>
    <col min="6668" max="6668" width="8.7109375" style="388" customWidth="1"/>
    <col min="6669" max="6669" width="11.42578125" style="388"/>
    <col min="6670" max="6670" width="17.85546875" style="388" customWidth="1"/>
    <col min="6671" max="6912" width="11.42578125" style="388"/>
    <col min="6913" max="6913" width="2" style="388" customWidth="1"/>
    <col min="6914" max="6914" width="31.42578125" style="388" customWidth="1"/>
    <col min="6915" max="6915" width="13.42578125" style="388" customWidth="1"/>
    <col min="6916" max="6919" width="11.42578125" style="388"/>
    <col min="6920" max="6920" width="26.42578125" style="388" customWidth="1"/>
    <col min="6921" max="6921" width="13" style="388" customWidth="1"/>
    <col min="6922" max="6922" width="14.42578125" style="388" customWidth="1"/>
    <col min="6923" max="6923" width="12" style="388" customWidth="1"/>
    <col min="6924" max="6924" width="8.7109375" style="388" customWidth="1"/>
    <col min="6925" max="6925" width="11.42578125" style="388"/>
    <col min="6926" max="6926" width="17.85546875" style="388" customWidth="1"/>
    <col min="6927" max="7168" width="11.42578125" style="388"/>
    <col min="7169" max="7169" width="2" style="388" customWidth="1"/>
    <col min="7170" max="7170" width="31.42578125" style="388" customWidth="1"/>
    <col min="7171" max="7171" width="13.42578125" style="388" customWidth="1"/>
    <col min="7172" max="7175" width="11.42578125" style="388"/>
    <col min="7176" max="7176" width="26.42578125" style="388" customWidth="1"/>
    <col min="7177" max="7177" width="13" style="388" customWidth="1"/>
    <col min="7178" max="7178" width="14.42578125" style="388" customWidth="1"/>
    <col min="7179" max="7179" width="12" style="388" customWidth="1"/>
    <col min="7180" max="7180" width="8.7109375" style="388" customWidth="1"/>
    <col min="7181" max="7181" width="11.42578125" style="388"/>
    <col min="7182" max="7182" width="17.85546875" style="388" customWidth="1"/>
    <col min="7183" max="7424" width="11.42578125" style="388"/>
    <col min="7425" max="7425" width="2" style="388" customWidth="1"/>
    <col min="7426" max="7426" width="31.42578125" style="388" customWidth="1"/>
    <col min="7427" max="7427" width="13.42578125" style="388" customWidth="1"/>
    <col min="7428" max="7431" width="11.42578125" style="388"/>
    <col min="7432" max="7432" width="26.42578125" style="388" customWidth="1"/>
    <col min="7433" max="7433" width="13" style="388" customWidth="1"/>
    <col min="7434" max="7434" width="14.42578125" style="388" customWidth="1"/>
    <col min="7435" max="7435" width="12" style="388" customWidth="1"/>
    <col min="7436" max="7436" width="8.7109375" style="388" customWidth="1"/>
    <col min="7437" max="7437" width="11.42578125" style="388"/>
    <col min="7438" max="7438" width="17.85546875" style="388" customWidth="1"/>
    <col min="7439" max="7680" width="11.42578125" style="388"/>
    <col min="7681" max="7681" width="2" style="388" customWidth="1"/>
    <col min="7682" max="7682" width="31.42578125" style="388" customWidth="1"/>
    <col min="7683" max="7683" width="13.42578125" style="388" customWidth="1"/>
    <col min="7684" max="7687" width="11.42578125" style="388"/>
    <col min="7688" max="7688" width="26.42578125" style="388" customWidth="1"/>
    <col min="7689" max="7689" width="13" style="388" customWidth="1"/>
    <col min="7690" max="7690" width="14.42578125" style="388" customWidth="1"/>
    <col min="7691" max="7691" width="12" style="388" customWidth="1"/>
    <col min="7692" max="7692" width="8.7109375" style="388" customWidth="1"/>
    <col min="7693" max="7693" width="11.42578125" style="388"/>
    <col min="7694" max="7694" width="17.85546875" style="388" customWidth="1"/>
    <col min="7695" max="7936" width="11.42578125" style="388"/>
    <col min="7937" max="7937" width="2" style="388" customWidth="1"/>
    <col min="7938" max="7938" width="31.42578125" style="388" customWidth="1"/>
    <col min="7939" max="7939" width="13.42578125" style="388" customWidth="1"/>
    <col min="7940" max="7943" width="11.42578125" style="388"/>
    <col min="7944" max="7944" width="26.42578125" style="388" customWidth="1"/>
    <col min="7945" max="7945" width="13" style="388" customWidth="1"/>
    <col min="7946" max="7946" width="14.42578125" style="388" customWidth="1"/>
    <col min="7947" max="7947" width="12" style="388" customWidth="1"/>
    <col min="7948" max="7948" width="8.7109375" style="388" customWidth="1"/>
    <col min="7949" max="7949" width="11.42578125" style="388"/>
    <col min="7950" max="7950" width="17.85546875" style="388" customWidth="1"/>
    <col min="7951" max="8192" width="11.42578125" style="388"/>
    <col min="8193" max="8193" width="2" style="388" customWidth="1"/>
    <col min="8194" max="8194" width="31.42578125" style="388" customWidth="1"/>
    <col min="8195" max="8195" width="13.42578125" style="388" customWidth="1"/>
    <col min="8196" max="8199" width="11.42578125" style="388"/>
    <col min="8200" max="8200" width="26.42578125" style="388" customWidth="1"/>
    <col min="8201" max="8201" width="13" style="388" customWidth="1"/>
    <col min="8202" max="8202" width="14.42578125" style="388" customWidth="1"/>
    <col min="8203" max="8203" width="12" style="388" customWidth="1"/>
    <col min="8204" max="8204" width="8.7109375" style="388" customWidth="1"/>
    <col min="8205" max="8205" width="11.42578125" style="388"/>
    <col min="8206" max="8206" width="17.85546875" style="388" customWidth="1"/>
    <col min="8207" max="8448" width="11.42578125" style="388"/>
    <col min="8449" max="8449" width="2" style="388" customWidth="1"/>
    <col min="8450" max="8450" width="31.42578125" style="388" customWidth="1"/>
    <col min="8451" max="8451" width="13.42578125" style="388" customWidth="1"/>
    <col min="8452" max="8455" width="11.42578125" style="388"/>
    <col min="8456" max="8456" width="26.42578125" style="388" customWidth="1"/>
    <col min="8457" max="8457" width="13" style="388" customWidth="1"/>
    <col min="8458" max="8458" width="14.42578125" style="388" customWidth="1"/>
    <col min="8459" max="8459" width="12" style="388" customWidth="1"/>
    <col min="8460" max="8460" width="8.7109375" style="388" customWidth="1"/>
    <col min="8461" max="8461" width="11.42578125" style="388"/>
    <col min="8462" max="8462" width="17.85546875" style="388" customWidth="1"/>
    <col min="8463" max="8704" width="11.42578125" style="388"/>
    <col min="8705" max="8705" width="2" style="388" customWidth="1"/>
    <col min="8706" max="8706" width="31.42578125" style="388" customWidth="1"/>
    <col min="8707" max="8707" width="13.42578125" style="388" customWidth="1"/>
    <col min="8708" max="8711" width="11.42578125" style="388"/>
    <col min="8712" max="8712" width="26.42578125" style="388" customWidth="1"/>
    <col min="8713" max="8713" width="13" style="388" customWidth="1"/>
    <col min="8714" max="8714" width="14.42578125" style="388" customWidth="1"/>
    <col min="8715" max="8715" width="12" style="388" customWidth="1"/>
    <col min="8716" max="8716" width="8.7109375" style="388" customWidth="1"/>
    <col min="8717" max="8717" width="11.42578125" style="388"/>
    <col min="8718" max="8718" width="17.85546875" style="388" customWidth="1"/>
    <col min="8719" max="8960" width="11.42578125" style="388"/>
    <col min="8961" max="8961" width="2" style="388" customWidth="1"/>
    <col min="8962" max="8962" width="31.42578125" style="388" customWidth="1"/>
    <col min="8963" max="8963" width="13.42578125" style="388" customWidth="1"/>
    <col min="8964" max="8967" width="11.42578125" style="388"/>
    <col min="8968" max="8968" width="26.42578125" style="388" customWidth="1"/>
    <col min="8969" max="8969" width="13" style="388" customWidth="1"/>
    <col min="8970" max="8970" width="14.42578125" style="388" customWidth="1"/>
    <col min="8971" max="8971" width="12" style="388" customWidth="1"/>
    <col min="8972" max="8972" width="8.7109375" style="388" customWidth="1"/>
    <col min="8973" max="8973" width="11.42578125" style="388"/>
    <col min="8974" max="8974" width="17.85546875" style="388" customWidth="1"/>
    <col min="8975" max="9216" width="11.42578125" style="388"/>
    <col min="9217" max="9217" width="2" style="388" customWidth="1"/>
    <col min="9218" max="9218" width="31.42578125" style="388" customWidth="1"/>
    <col min="9219" max="9219" width="13.42578125" style="388" customWidth="1"/>
    <col min="9220" max="9223" width="11.42578125" style="388"/>
    <col min="9224" max="9224" width="26.42578125" style="388" customWidth="1"/>
    <col min="9225" max="9225" width="13" style="388" customWidth="1"/>
    <col min="9226" max="9226" width="14.42578125" style="388" customWidth="1"/>
    <col min="9227" max="9227" width="12" style="388" customWidth="1"/>
    <col min="9228" max="9228" width="8.7109375" style="388" customWidth="1"/>
    <col min="9229" max="9229" width="11.42578125" style="388"/>
    <col min="9230" max="9230" width="17.85546875" style="388" customWidth="1"/>
    <col min="9231" max="9472" width="11.42578125" style="388"/>
    <col min="9473" max="9473" width="2" style="388" customWidth="1"/>
    <col min="9474" max="9474" width="31.42578125" style="388" customWidth="1"/>
    <col min="9475" max="9475" width="13.42578125" style="388" customWidth="1"/>
    <col min="9476" max="9479" width="11.42578125" style="388"/>
    <col min="9480" max="9480" width="26.42578125" style="388" customWidth="1"/>
    <col min="9481" max="9481" width="13" style="388" customWidth="1"/>
    <col min="9482" max="9482" width="14.42578125" style="388" customWidth="1"/>
    <col min="9483" max="9483" width="12" style="388" customWidth="1"/>
    <col min="9484" max="9484" width="8.7109375" style="388" customWidth="1"/>
    <col min="9485" max="9485" width="11.42578125" style="388"/>
    <col min="9486" max="9486" width="17.85546875" style="388" customWidth="1"/>
    <col min="9487" max="9728" width="11.42578125" style="388"/>
    <col min="9729" max="9729" width="2" style="388" customWidth="1"/>
    <col min="9730" max="9730" width="31.42578125" style="388" customWidth="1"/>
    <col min="9731" max="9731" width="13.42578125" style="388" customWidth="1"/>
    <col min="9732" max="9735" width="11.42578125" style="388"/>
    <col min="9736" max="9736" width="26.42578125" style="388" customWidth="1"/>
    <col min="9737" max="9737" width="13" style="388" customWidth="1"/>
    <col min="9738" max="9738" width="14.42578125" style="388" customWidth="1"/>
    <col min="9739" max="9739" width="12" style="388" customWidth="1"/>
    <col min="9740" max="9740" width="8.7109375" style="388" customWidth="1"/>
    <col min="9741" max="9741" width="11.42578125" style="388"/>
    <col min="9742" max="9742" width="17.85546875" style="388" customWidth="1"/>
    <col min="9743" max="9984" width="11.42578125" style="388"/>
    <col min="9985" max="9985" width="2" style="388" customWidth="1"/>
    <col min="9986" max="9986" width="31.42578125" style="388" customWidth="1"/>
    <col min="9987" max="9987" width="13.42578125" style="388" customWidth="1"/>
    <col min="9988" max="9991" width="11.42578125" style="388"/>
    <col min="9992" max="9992" width="26.42578125" style="388" customWidth="1"/>
    <col min="9993" max="9993" width="13" style="388" customWidth="1"/>
    <col min="9994" max="9994" width="14.42578125" style="388" customWidth="1"/>
    <col min="9995" max="9995" width="12" style="388" customWidth="1"/>
    <col min="9996" max="9996" width="8.7109375" style="388" customWidth="1"/>
    <col min="9997" max="9997" width="11.42578125" style="388"/>
    <col min="9998" max="9998" width="17.85546875" style="388" customWidth="1"/>
    <col min="9999" max="10240" width="11.42578125" style="388"/>
    <col min="10241" max="10241" width="2" style="388" customWidth="1"/>
    <col min="10242" max="10242" width="31.42578125" style="388" customWidth="1"/>
    <col min="10243" max="10243" width="13.42578125" style="388" customWidth="1"/>
    <col min="10244" max="10247" width="11.42578125" style="388"/>
    <col min="10248" max="10248" width="26.42578125" style="388" customWidth="1"/>
    <col min="10249" max="10249" width="13" style="388" customWidth="1"/>
    <col min="10250" max="10250" width="14.42578125" style="388" customWidth="1"/>
    <col min="10251" max="10251" width="12" style="388" customWidth="1"/>
    <col min="10252" max="10252" width="8.7109375" style="388" customWidth="1"/>
    <col min="10253" max="10253" width="11.42578125" style="388"/>
    <col min="10254" max="10254" width="17.85546875" style="388" customWidth="1"/>
    <col min="10255" max="10496" width="11.42578125" style="388"/>
    <col min="10497" max="10497" width="2" style="388" customWidth="1"/>
    <col min="10498" max="10498" width="31.42578125" style="388" customWidth="1"/>
    <col min="10499" max="10499" width="13.42578125" style="388" customWidth="1"/>
    <col min="10500" max="10503" width="11.42578125" style="388"/>
    <col min="10504" max="10504" width="26.42578125" style="388" customWidth="1"/>
    <col min="10505" max="10505" width="13" style="388" customWidth="1"/>
    <col min="10506" max="10506" width="14.42578125" style="388" customWidth="1"/>
    <col min="10507" max="10507" width="12" style="388" customWidth="1"/>
    <col min="10508" max="10508" width="8.7109375" style="388" customWidth="1"/>
    <col min="10509" max="10509" width="11.42578125" style="388"/>
    <col min="10510" max="10510" width="17.85546875" style="388" customWidth="1"/>
    <col min="10511" max="10752" width="11.42578125" style="388"/>
    <col min="10753" max="10753" width="2" style="388" customWidth="1"/>
    <col min="10754" max="10754" width="31.42578125" style="388" customWidth="1"/>
    <col min="10755" max="10755" width="13.42578125" style="388" customWidth="1"/>
    <col min="10756" max="10759" width="11.42578125" style="388"/>
    <col min="10760" max="10760" width="26.42578125" style="388" customWidth="1"/>
    <col min="10761" max="10761" width="13" style="388" customWidth="1"/>
    <col min="10762" max="10762" width="14.42578125" style="388" customWidth="1"/>
    <col min="10763" max="10763" width="12" style="388" customWidth="1"/>
    <col min="10764" max="10764" width="8.7109375" style="388" customWidth="1"/>
    <col min="10765" max="10765" width="11.42578125" style="388"/>
    <col min="10766" max="10766" width="17.85546875" style="388" customWidth="1"/>
    <col min="10767" max="11008" width="11.42578125" style="388"/>
    <col min="11009" max="11009" width="2" style="388" customWidth="1"/>
    <col min="11010" max="11010" width="31.42578125" style="388" customWidth="1"/>
    <col min="11011" max="11011" width="13.42578125" style="388" customWidth="1"/>
    <col min="11012" max="11015" width="11.42578125" style="388"/>
    <col min="11016" max="11016" width="26.42578125" style="388" customWidth="1"/>
    <col min="11017" max="11017" width="13" style="388" customWidth="1"/>
    <col min="11018" max="11018" width="14.42578125" style="388" customWidth="1"/>
    <col min="11019" max="11019" width="12" style="388" customWidth="1"/>
    <col min="11020" max="11020" width="8.7109375" style="388" customWidth="1"/>
    <col min="11021" max="11021" width="11.42578125" style="388"/>
    <col min="11022" max="11022" width="17.85546875" style="388" customWidth="1"/>
    <col min="11023" max="11264" width="11.42578125" style="388"/>
    <col min="11265" max="11265" width="2" style="388" customWidth="1"/>
    <col min="11266" max="11266" width="31.42578125" style="388" customWidth="1"/>
    <col min="11267" max="11267" width="13.42578125" style="388" customWidth="1"/>
    <col min="11268" max="11271" width="11.42578125" style="388"/>
    <col min="11272" max="11272" width="26.42578125" style="388" customWidth="1"/>
    <col min="11273" max="11273" width="13" style="388" customWidth="1"/>
    <col min="11274" max="11274" width="14.42578125" style="388" customWidth="1"/>
    <col min="11275" max="11275" width="12" style="388" customWidth="1"/>
    <col min="11276" max="11276" width="8.7109375" style="388" customWidth="1"/>
    <col min="11277" max="11277" width="11.42578125" style="388"/>
    <col min="11278" max="11278" width="17.85546875" style="388" customWidth="1"/>
    <col min="11279" max="11520" width="11.42578125" style="388"/>
    <col min="11521" max="11521" width="2" style="388" customWidth="1"/>
    <col min="11522" max="11522" width="31.42578125" style="388" customWidth="1"/>
    <col min="11523" max="11523" width="13.42578125" style="388" customWidth="1"/>
    <col min="11524" max="11527" width="11.42578125" style="388"/>
    <col min="11528" max="11528" width="26.42578125" style="388" customWidth="1"/>
    <col min="11529" max="11529" width="13" style="388" customWidth="1"/>
    <col min="11530" max="11530" width="14.42578125" style="388" customWidth="1"/>
    <col min="11531" max="11531" width="12" style="388" customWidth="1"/>
    <col min="11532" max="11532" width="8.7109375" style="388" customWidth="1"/>
    <col min="11533" max="11533" width="11.42578125" style="388"/>
    <col min="11534" max="11534" width="17.85546875" style="388" customWidth="1"/>
    <col min="11535" max="11776" width="11.42578125" style="388"/>
    <col min="11777" max="11777" width="2" style="388" customWidth="1"/>
    <col min="11778" max="11778" width="31.42578125" style="388" customWidth="1"/>
    <col min="11779" max="11779" width="13.42578125" style="388" customWidth="1"/>
    <col min="11780" max="11783" width="11.42578125" style="388"/>
    <col min="11784" max="11784" width="26.42578125" style="388" customWidth="1"/>
    <col min="11785" max="11785" width="13" style="388" customWidth="1"/>
    <col min="11786" max="11786" width="14.42578125" style="388" customWidth="1"/>
    <col min="11787" max="11787" width="12" style="388" customWidth="1"/>
    <col min="11788" max="11788" width="8.7109375" style="388" customWidth="1"/>
    <col min="11789" max="11789" width="11.42578125" style="388"/>
    <col min="11790" max="11790" width="17.85546875" style="388" customWidth="1"/>
    <col min="11791" max="12032" width="11.42578125" style="388"/>
    <col min="12033" max="12033" width="2" style="388" customWidth="1"/>
    <col min="12034" max="12034" width="31.42578125" style="388" customWidth="1"/>
    <col min="12035" max="12035" width="13.42578125" style="388" customWidth="1"/>
    <col min="12036" max="12039" width="11.42578125" style="388"/>
    <col min="12040" max="12040" width="26.42578125" style="388" customWidth="1"/>
    <col min="12041" max="12041" width="13" style="388" customWidth="1"/>
    <col min="12042" max="12042" width="14.42578125" style="388" customWidth="1"/>
    <col min="12043" max="12043" width="12" style="388" customWidth="1"/>
    <col min="12044" max="12044" width="8.7109375" style="388" customWidth="1"/>
    <col min="12045" max="12045" width="11.42578125" style="388"/>
    <col min="12046" max="12046" width="17.85546875" style="388" customWidth="1"/>
    <col min="12047" max="12288" width="11.42578125" style="388"/>
    <col min="12289" max="12289" width="2" style="388" customWidth="1"/>
    <col min="12290" max="12290" width="31.42578125" style="388" customWidth="1"/>
    <col min="12291" max="12291" width="13.42578125" style="388" customWidth="1"/>
    <col min="12292" max="12295" width="11.42578125" style="388"/>
    <col min="12296" max="12296" width="26.42578125" style="388" customWidth="1"/>
    <col min="12297" max="12297" width="13" style="388" customWidth="1"/>
    <col min="12298" max="12298" width="14.42578125" style="388" customWidth="1"/>
    <col min="12299" max="12299" width="12" style="388" customWidth="1"/>
    <col min="12300" max="12300" width="8.7109375" style="388" customWidth="1"/>
    <col min="12301" max="12301" width="11.42578125" style="388"/>
    <col min="12302" max="12302" width="17.85546875" style="388" customWidth="1"/>
    <col min="12303" max="12544" width="11.42578125" style="388"/>
    <col min="12545" max="12545" width="2" style="388" customWidth="1"/>
    <col min="12546" max="12546" width="31.42578125" style="388" customWidth="1"/>
    <col min="12547" max="12547" width="13.42578125" style="388" customWidth="1"/>
    <col min="12548" max="12551" width="11.42578125" style="388"/>
    <col min="12552" max="12552" width="26.42578125" style="388" customWidth="1"/>
    <col min="12553" max="12553" width="13" style="388" customWidth="1"/>
    <col min="12554" max="12554" width="14.42578125" style="388" customWidth="1"/>
    <col min="12555" max="12555" width="12" style="388" customWidth="1"/>
    <col min="12556" max="12556" width="8.7109375" style="388" customWidth="1"/>
    <col min="12557" max="12557" width="11.42578125" style="388"/>
    <col min="12558" max="12558" width="17.85546875" style="388" customWidth="1"/>
    <col min="12559" max="12800" width="11.42578125" style="388"/>
    <col min="12801" max="12801" width="2" style="388" customWidth="1"/>
    <col min="12802" max="12802" width="31.42578125" style="388" customWidth="1"/>
    <col min="12803" max="12803" width="13.42578125" style="388" customWidth="1"/>
    <col min="12804" max="12807" width="11.42578125" style="388"/>
    <col min="12808" max="12808" width="26.42578125" style="388" customWidth="1"/>
    <col min="12809" max="12809" width="13" style="388" customWidth="1"/>
    <col min="12810" max="12810" width="14.42578125" style="388" customWidth="1"/>
    <col min="12811" max="12811" width="12" style="388" customWidth="1"/>
    <col min="12812" max="12812" width="8.7109375" style="388" customWidth="1"/>
    <col min="12813" max="12813" width="11.42578125" style="388"/>
    <col min="12814" max="12814" width="17.85546875" style="388" customWidth="1"/>
    <col min="12815" max="13056" width="11.42578125" style="388"/>
    <col min="13057" max="13057" width="2" style="388" customWidth="1"/>
    <col min="13058" max="13058" width="31.42578125" style="388" customWidth="1"/>
    <col min="13059" max="13059" width="13.42578125" style="388" customWidth="1"/>
    <col min="13060" max="13063" width="11.42578125" style="388"/>
    <col min="13064" max="13064" width="26.42578125" style="388" customWidth="1"/>
    <col min="13065" max="13065" width="13" style="388" customWidth="1"/>
    <col min="13066" max="13066" width="14.42578125" style="388" customWidth="1"/>
    <col min="13067" max="13067" width="12" style="388" customWidth="1"/>
    <col min="13068" max="13068" width="8.7109375" style="388" customWidth="1"/>
    <col min="13069" max="13069" width="11.42578125" style="388"/>
    <col min="13070" max="13070" width="17.85546875" style="388" customWidth="1"/>
    <col min="13071" max="13312" width="11.42578125" style="388"/>
    <col min="13313" max="13313" width="2" style="388" customWidth="1"/>
    <col min="13314" max="13314" width="31.42578125" style="388" customWidth="1"/>
    <col min="13315" max="13315" width="13.42578125" style="388" customWidth="1"/>
    <col min="13316" max="13319" width="11.42578125" style="388"/>
    <col min="13320" max="13320" width="26.42578125" style="388" customWidth="1"/>
    <col min="13321" max="13321" width="13" style="388" customWidth="1"/>
    <col min="13322" max="13322" width="14.42578125" style="388" customWidth="1"/>
    <col min="13323" max="13323" width="12" style="388" customWidth="1"/>
    <col min="13324" max="13324" width="8.7109375" style="388" customWidth="1"/>
    <col min="13325" max="13325" width="11.42578125" style="388"/>
    <col min="13326" max="13326" width="17.85546875" style="388" customWidth="1"/>
    <col min="13327" max="13568" width="11.42578125" style="388"/>
    <col min="13569" max="13569" width="2" style="388" customWidth="1"/>
    <col min="13570" max="13570" width="31.42578125" style="388" customWidth="1"/>
    <col min="13571" max="13571" width="13.42578125" style="388" customWidth="1"/>
    <col min="13572" max="13575" width="11.42578125" style="388"/>
    <col min="13576" max="13576" width="26.42578125" style="388" customWidth="1"/>
    <col min="13577" max="13577" width="13" style="388" customWidth="1"/>
    <col min="13578" max="13578" width="14.42578125" style="388" customWidth="1"/>
    <col min="13579" max="13579" width="12" style="388" customWidth="1"/>
    <col min="13580" max="13580" width="8.7109375" style="388" customWidth="1"/>
    <col min="13581" max="13581" width="11.42578125" style="388"/>
    <col min="13582" max="13582" width="17.85546875" style="388" customWidth="1"/>
    <col min="13583" max="13824" width="11.42578125" style="388"/>
    <col min="13825" max="13825" width="2" style="388" customWidth="1"/>
    <col min="13826" max="13826" width="31.42578125" style="388" customWidth="1"/>
    <col min="13827" max="13827" width="13.42578125" style="388" customWidth="1"/>
    <col min="13828" max="13831" width="11.42578125" style="388"/>
    <col min="13832" max="13832" width="26.42578125" style="388" customWidth="1"/>
    <col min="13833" max="13833" width="13" style="388" customWidth="1"/>
    <col min="13834" max="13834" width="14.42578125" style="388" customWidth="1"/>
    <col min="13835" max="13835" width="12" style="388" customWidth="1"/>
    <col min="13836" max="13836" width="8.7109375" style="388" customWidth="1"/>
    <col min="13837" max="13837" width="11.42578125" style="388"/>
    <col min="13838" max="13838" width="17.85546875" style="388" customWidth="1"/>
    <col min="13839" max="14080" width="11.42578125" style="388"/>
    <col min="14081" max="14081" width="2" style="388" customWidth="1"/>
    <col min="14082" max="14082" width="31.42578125" style="388" customWidth="1"/>
    <col min="14083" max="14083" width="13.42578125" style="388" customWidth="1"/>
    <col min="14084" max="14087" width="11.42578125" style="388"/>
    <col min="14088" max="14088" width="26.42578125" style="388" customWidth="1"/>
    <col min="14089" max="14089" width="13" style="388" customWidth="1"/>
    <col min="14090" max="14090" width="14.42578125" style="388" customWidth="1"/>
    <col min="14091" max="14091" width="12" style="388" customWidth="1"/>
    <col min="14092" max="14092" width="8.7109375" style="388" customWidth="1"/>
    <col min="14093" max="14093" width="11.42578125" style="388"/>
    <col min="14094" max="14094" width="17.85546875" style="388" customWidth="1"/>
    <col min="14095" max="14336" width="11.42578125" style="388"/>
    <col min="14337" max="14337" width="2" style="388" customWidth="1"/>
    <col min="14338" max="14338" width="31.42578125" style="388" customWidth="1"/>
    <col min="14339" max="14339" width="13.42578125" style="388" customWidth="1"/>
    <col min="14340" max="14343" width="11.42578125" style="388"/>
    <col min="14344" max="14344" width="26.42578125" style="388" customWidth="1"/>
    <col min="14345" max="14345" width="13" style="388" customWidth="1"/>
    <col min="14346" max="14346" width="14.42578125" style="388" customWidth="1"/>
    <col min="14347" max="14347" width="12" style="388" customWidth="1"/>
    <col min="14348" max="14348" width="8.7109375" style="388" customWidth="1"/>
    <col min="14349" max="14349" width="11.42578125" style="388"/>
    <col min="14350" max="14350" width="17.85546875" style="388" customWidth="1"/>
    <col min="14351" max="14592" width="11.42578125" style="388"/>
    <col min="14593" max="14593" width="2" style="388" customWidth="1"/>
    <col min="14594" max="14594" width="31.42578125" style="388" customWidth="1"/>
    <col min="14595" max="14595" width="13.42578125" style="388" customWidth="1"/>
    <col min="14596" max="14599" width="11.42578125" style="388"/>
    <col min="14600" max="14600" width="26.42578125" style="388" customWidth="1"/>
    <col min="14601" max="14601" width="13" style="388" customWidth="1"/>
    <col min="14602" max="14602" width="14.42578125" style="388" customWidth="1"/>
    <col min="14603" max="14603" width="12" style="388" customWidth="1"/>
    <col min="14604" max="14604" width="8.7109375" style="388" customWidth="1"/>
    <col min="14605" max="14605" width="11.42578125" style="388"/>
    <col min="14606" max="14606" width="17.85546875" style="388" customWidth="1"/>
    <col min="14607" max="14848" width="11.42578125" style="388"/>
    <col min="14849" max="14849" width="2" style="388" customWidth="1"/>
    <col min="14850" max="14850" width="31.42578125" style="388" customWidth="1"/>
    <col min="14851" max="14851" width="13.42578125" style="388" customWidth="1"/>
    <col min="14852" max="14855" width="11.42578125" style="388"/>
    <col min="14856" max="14856" width="26.42578125" style="388" customWidth="1"/>
    <col min="14857" max="14857" width="13" style="388" customWidth="1"/>
    <col min="14858" max="14858" width="14.42578125" style="388" customWidth="1"/>
    <col min="14859" max="14859" width="12" style="388" customWidth="1"/>
    <col min="14860" max="14860" width="8.7109375" style="388" customWidth="1"/>
    <col min="14861" max="14861" width="11.42578125" style="388"/>
    <col min="14862" max="14862" width="17.85546875" style="388" customWidth="1"/>
    <col min="14863" max="15104" width="11.42578125" style="388"/>
    <col min="15105" max="15105" width="2" style="388" customWidth="1"/>
    <col min="15106" max="15106" width="31.42578125" style="388" customWidth="1"/>
    <col min="15107" max="15107" width="13.42578125" style="388" customWidth="1"/>
    <col min="15108" max="15111" width="11.42578125" style="388"/>
    <col min="15112" max="15112" width="26.42578125" style="388" customWidth="1"/>
    <col min="15113" max="15113" width="13" style="388" customWidth="1"/>
    <col min="15114" max="15114" width="14.42578125" style="388" customWidth="1"/>
    <col min="15115" max="15115" width="12" style="388" customWidth="1"/>
    <col min="15116" max="15116" width="8.7109375" style="388" customWidth="1"/>
    <col min="15117" max="15117" width="11.42578125" style="388"/>
    <col min="15118" max="15118" width="17.85546875" style="388" customWidth="1"/>
    <col min="15119" max="15360" width="11.42578125" style="388"/>
    <col min="15361" max="15361" width="2" style="388" customWidth="1"/>
    <col min="15362" max="15362" width="31.42578125" style="388" customWidth="1"/>
    <col min="15363" max="15363" width="13.42578125" style="388" customWidth="1"/>
    <col min="15364" max="15367" width="11.42578125" style="388"/>
    <col min="15368" max="15368" width="26.42578125" style="388" customWidth="1"/>
    <col min="15369" max="15369" width="13" style="388" customWidth="1"/>
    <col min="15370" max="15370" width="14.42578125" style="388" customWidth="1"/>
    <col min="15371" max="15371" width="12" style="388" customWidth="1"/>
    <col min="15372" max="15372" width="8.7109375" style="388" customWidth="1"/>
    <col min="15373" max="15373" width="11.42578125" style="388"/>
    <col min="15374" max="15374" width="17.85546875" style="388" customWidth="1"/>
    <col min="15375" max="15616" width="11.42578125" style="388"/>
    <col min="15617" max="15617" width="2" style="388" customWidth="1"/>
    <col min="15618" max="15618" width="31.42578125" style="388" customWidth="1"/>
    <col min="15619" max="15619" width="13.42578125" style="388" customWidth="1"/>
    <col min="15620" max="15623" width="11.42578125" style="388"/>
    <col min="15624" max="15624" width="26.42578125" style="388" customWidth="1"/>
    <col min="15625" max="15625" width="13" style="388" customWidth="1"/>
    <col min="15626" max="15626" width="14.42578125" style="388" customWidth="1"/>
    <col min="15627" max="15627" width="12" style="388" customWidth="1"/>
    <col min="15628" max="15628" width="8.7109375" style="388" customWidth="1"/>
    <col min="15629" max="15629" width="11.42578125" style="388"/>
    <col min="15630" max="15630" width="17.85546875" style="388" customWidth="1"/>
    <col min="15631" max="15872" width="11.42578125" style="388"/>
    <col min="15873" max="15873" width="2" style="388" customWidth="1"/>
    <col min="15874" max="15874" width="31.42578125" style="388" customWidth="1"/>
    <col min="15875" max="15875" width="13.42578125" style="388" customWidth="1"/>
    <col min="15876" max="15879" width="11.42578125" style="388"/>
    <col min="15880" max="15880" width="26.42578125" style="388" customWidth="1"/>
    <col min="15881" max="15881" width="13" style="388" customWidth="1"/>
    <col min="15882" max="15882" width="14.42578125" style="388" customWidth="1"/>
    <col min="15883" max="15883" width="12" style="388" customWidth="1"/>
    <col min="15884" max="15884" width="8.7109375" style="388" customWidth="1"/>
    <col min="15885" max="15885" width="11.42578125" style="388"/>
    <col min="15886" max="15886" width="17.85546875" style="388" customWidth="1"/>
    <col min="15887" max="16128" width="11.42578125" style="388"/>
    <col min="16129" max="16129" width="2" style="388" customWidth="1"/>
    <col min="16130" max="16130" width="31.42578125" style="388" customWidth="1"/>
    <col min="16131" max="16131" width="13.42578125" style="388" customWidth="1"/>
    <col min="16132" max="16135" width="11.42578125" style="388"/>
    <col min="16136" max="16136" width="26.42578125" style="388" customWidth="1"/>
    <col min="16137" max="16137" width="13" style="388" customWidth="1"/>
    <col min="16138" max="16138" width="14.42578125" style="388" customWidth="1"/>
    <col min="16139" max="16139" width="12" style="388" customWidth="1"/>
    <col min="16140" max="16140" width="8.7109375" style="388" customWidth="1"/>
    <col min="16141" max="16141" width="11.42578125" style="388"/>
    <col min="16142" max="16142" width="17.85546875" style="388" customWidth="1"/>
    <col min="16143" max="16384" width="11.42578125" style="388"/>
  </cols>
  <sheetData>
    <row r="1" spans="1:26" ht="18.75" thickBot="1">
      <c r="A1" s="385" t="s">
        <v>212</v>
      </c>
      <c r="B1" s="386"/>
      <c r="C1" s="386"/>
      <c r="D1" s="386"/>
      <c r="E1" s="386"/>
      <c r="F1" s="386"/>
      <c r="G1" s="386"/>
      <c r="H1" s="386"/>
      <c r="I1" s="386"/>
      <c r="J1" s="386"/>
      <c r="K1" s="386"/>
      <c r="L1" s="387"/>
    </row>
    <row r="2" spans="1:26">
      <c r="A2" s="389"/>
      <c r="B2" s="390"/>
      <c r="C2" s="390"/>
      <c r="D2" s="390"/>
      <c r="E2" s="390"/>
      <c r="F2" s="390"/>
      <c r="G2" s="390"/>
      <c r="H2" s="390"/>
      <c r="I2" s="390"/>
      <c r="J2" s="391"/>
      <c r="K2" s="390"/>
      <c r="L2" s="392"/>
    </row>
    <row r="3" spans="1:26" ht="34.5" customHeight="1">
      <c r="A3" s="393" t="str">
        <f>+'[3]FE-03'!A5</f>
        <v>PROYECTO</v>
      </c>
      <c r="B3" s="394"/>
      <c r="C3" s="395" t="s">
        <v>185</v>
      </c>
      <c r="D3" s="396"/>
      <c r="E3" s="396"/>
      <c r="F3" s="396"/>
      <c r="G3" s="396"/>
      <c r="H3" s="396"/>
      <c r="I3" s="396"/>
      <c r="J3" s="396"/>
      <c r="K3" s="396"/>
      <c r="L3" s="396"/>
      <c r="M3" s="290"/>
      <c r="N3" s="290"/>
      <c r="O3" s="290"/>
      <c r="P3" s="290"/>
      <c r="Q3" s="290"/>
      <c r="R3" s="290"/>
      <c r="S3" s="290"/>
      <c r="T3" s="290"/>
      <c r="U3" s="290"/>
      <c r="V3" s="290"/>
      <c r="W3" s="290"/>
      <c r="X3" s="290"/>
      <c r="Y3" s="290"/>
      <c r="Z3" s="291"/>
    </row>
    <row r="4" spans="1:26">
      <c r="A4" s="393" t="str">
        <f>+'[3]FE-03'!A8</f>
        <v>FTE - FTO</v>
      </c>
      <c r="B4" s="394"/>
      <c r="C4" s="397" t="s">
        <v>213</v>
      </c>
      <c r="D4" s="397"/>
      <c r="E4" s="397"/>
      <c r="F4" s="397"/>
      <c r="G4" s="397"/>
      <c r="H4" s="397"/>
      <c r="I4" s="397"/>
      <c r="J4" s="397"/>
      <c r="K4" s="397"/>
      <c r="L4" s="398"/>
    </row>
    <row r="5" spans="1:26">
      <c r="A5" s="393" t="str">
        <f>+'[3]FE-03'!A9</f>
        <v xml:space="preserve">MODALIDAD </v>
      </c>
      <c r="B5" s="394"/>
      <c r="C5" s="399" t="str">
        <f>+'[3]FE-03'!B9</f>
        <v>Administracion Directa</v>
      </c>
      <c r="D5" s="400"/>
      <c r="E5" s="400"/>
      <c r="F5" s="401"/>
      <c r="G5" s="401"/>
      <c r="H5" s="401"/>
      <c r="I5" s="400" t="s">
        <v>214</v>
      </c>
      <c r="J5" s="400"/>
      <c r="K5" s="402">
        <v>176084.583228</v>
      </c>
      <c r="L5" s="402"/>
      <c r="N5" s="388">
        <v>176084.583228</v>
      </c>
    </row>
    <row r="6" spans="1:26">
      <c r="A6" s="403"/>
      <c r="B6" s="404"/>
      <c r="C6" s="405"/>
      <c r="D6" s="405"/>
      <c r="E6" s="405"/>
      <c r="F6" s="406"/>
      <c r="G6" s="406"/>
      <c r="H6" s="406"/>
      <c r="I6" s="407" t="s">
        <v>215</v>
      </c>
      <c r="J6" s="399"/>
      <c r="K6" s="408">
        <v>23337.68</v>
      </c>
      <c r="L6" s="409"/>
    </row>
    <row r="7" spans="1:26">
      <c r="A7" s="389"/>
      <c r="B7" s="390"/>
      <c r="C7" s="390"/>
      <c r="D7" s="390"/>
      <c r="E7" s="390"/>
      <c r="F7" s="390"/>
      <c r="G7" s="390"/>
      <c r="H7" s="390"/>
      <c r="I7" s="390"/>
      <c r="J7" s="391"/>
      <c r="K7" s="390"/>
      <c r="L7" s="390"/>
    </row>
    <row r="8" spans="1:26">
      <c r="A8" s="389"/>
      <c r="B8" s="390"/>
      <c r="C8" s="390"/>
      <c r="D8" s="390"/>
      <c r="E8" s="390"/>
      <c r="F8" s="390"/>
      <c r="G8" s="390"/>
      <c r="H8" s="390"/>
      <c r="I8" s="390"/>
      <c r="J8" s="391"/>
      <c r="K8" s="390"/>
      <c r="L8" s="390"/>
    </row>
    <row r="9" spans="1:26">
      <c r="A9" s="389"/>
      <c r="B9" s="390"/>
      <c r="C9" s="390"/>
      <c r="D9" s="390"/>
      <c r="E9" s="390"/>
      <c r="F9" s="390"/>
      <c r="G9" s="390"/>
      <c r="H9" s="390"/>
      <c r="I9" s="390"/>
      <c r="J9" s="391"/>
      <c r="K9" s="390"/>
      <c r="L9" s="390"/>
    </row>
    <row r="10" spans="1:26">
      <c r="A10" s="389"/>
      <c r="B10" s="390"/>
      <c r="C10" s="390"/>
      <c r="D10" s="390"/>
      <c r="E10" s="390"/>
      <c r="F10" s="390"/>
      <c r="G10" s="390"/>
      <c r="H10" s="390"/>
      <c r="I10" s="390"/>
      <c r="J10" s="391"/>
      <c r="K10" s="390"/>
      <c r="L10" s="390"/>
    </row>
    <row r="11" spans="1:26">
      <c r="A11" s="389"/>
      <c r="B11" s="390"/>
      <c r="C11" s="390"/>
      <c r="D11" s="390"/>
      <c r="E11" s="390"/>
      <c r="F11" s="390"/>
      <c r="G11" s="390"/>
      <c r="H11" s="390"/>
      <c r="I11" s="390"/>
      <c r="J11" s="391"/>
      <c r="K11" s="390"/>
      <c r="L11" s="392"/>
    </row>
    <row r="12" spans="1:26">
      <c r="A12" s="389"/>
      <c r="B12" s="390"/>
      <c r="C12" s="390"/>
      <c r="D12" s="390"/>
      <c r="E12" s="390"/>
      <c r="F12" s="390"/>
      <c r="G12" s="390"/>
      <c r="H12" s="390"/>
      <c r="I12" s="390"/>
      <c r="J12" s="391"/>
      <c r="K12" s="390"/>
      <c r="L12" s="392"/>
    </row>
    <row r="13" spans="1:26">
      <c r="A13" s="389"/>
      <c r="B13" s="390"/>
      <c r="C13" s="390"/>
      <c r="D13" s="390"/>
      <c r="E13" s="390"/>
      <c r="F13" s="390"/>
      <c r="G13" s="390"/>
      <c r="H13" s="390"/>
      <c r="I13" s="390"/>
      <c r="J13" s="391"/>
      <c r="K13" s="390"/>
      <c r="L13" s="392"/>
    </row>
    <row r="14" spans="1:26">
      <c r="A14" s="389"/>
      <c r="B14" s="390"/>
      <c r="C14" s="390"/>
      <c r="D14" s="390"/>
      <c r="E14" s="390"/>
      <c r="F14" s="390"/>
      <c r="G14" s="390"/>
      <c r="H14" s="390"/>
      <c r="I14" s="390"/>
      <c r="J14" s="391"/>
      <c r="K14" s="390"/>
      <c r="L14" s="392"/>
    </row>
    <row r="15" spans="1:26">
      <c r="A15" s="389"/>
      <c r="B15" s="390"/>
      <c r="C15" s="390"/>
      <c r="D15" s="390"/>
      <c r="E15" s="390"/>
      <c r="F15" s="390"/>
      <c r="G15" s="390"/>
      <c r="H15" s="390"/>
      <c r="I15" s="390"/>
      <c r="J15" s="391"/>
      <c r="K15" s="390"/>
      <c r="L15" s="392"/>
    </row>
    <row r="16" spans="1:26">
      <c r="A16" s="389"/>
      <c r="B16" s="390"/>
      <c r="C16" s="390"/>
      <c r="D16" s="390"/>
      <c r="E16" s="390"/>
      <c r="F16" s="390"/>
      <c r="G16" s="390"/>
      <c r="H16" s="390"/>
      <c r="I16" s="390"/>
      <c r="J16" s="391"/>
      <c r="K16" s="390"/>
      <c r="L16" s="392"/>
    </row>
    <row r="17" spans="1:12">
      <c r="A17" s="389"/>
      <c r="B17" s="390"/>
      <c r="C17" s="390"/>
      <c r="D17" s="390"/>
      <c r="E17" s="390"/>
      <c r="F17" s="390"/>
      <c r="G17" s="390"/>
      <c r="H17" s="390"/>
      <c r="I17" s="390"/>
      <c r="J17" s="391"/>
      <c r="K17" s="390"/>
      <c r="L17" s="392"/>
    </row>
    <row r="18" spans="1:12">
      <c r="A18" s="389"/>
      <c r="B18" s="390"/>
      <c r="C18" s="390"/>
      <c r="D18" s="390"/>
      <c r="E18" s="390"/>
      <c r="F18" s="390"/>
      <c r="G18" s="390"/>
      <c r="H18" s="390"/>
      <c r="I18" s="390"/>
      <c r="J18" s="391"/>
      <c r="K18" s="390"/>
      <c r="L18" s="392"/>
    </row>
    <row r="19" spans="1:12">
      <c r="A19" s="389"/>
      <c r="B19" s="390"/>
      <c r="C19" s="390"/>
      <c r="D19" s="390"/>
      <c r="E19" s="390"/>
      <c r="F19" s="390"/>
      <c r="G19" s="390"/>
      <c r="H19" s="390"/>
      <c r="I19" s="390"/>
      <c r="J19" s="391"/>
      <c r="K19" s="390"/>
      <c r="L19" s="392"/>
    </row>
    <row r="20" spans="1:12">
      <c r="A20" s="389"/>
      <c r="B20" s="390"/>
      <c r="C20" s="390"/>
      <c r="D20" s="390"/>
      <c r="E20" s="390"/>
      <c r="F20" s="390"/>
      <c r="G20" s="390"/>
      <c r="H20" s="390"/>
      <c r="I20" s="390"/>
      <c r="J20" s="391"/>
      <c r="K20" s="390"/>
      <c r="L20" s="392"/>
    </row>
    <row r="21" spans="1:12">
      <c r="A21" s="389"/>
      <c r="B21" s="390"/>
      <c r="C21" s="390"/>
      <c r="D21" s="390"/>
      <c r="E21" s="390"/>
      <c r="F21" s="390"/>
      <c r="G21" s="390"/>
      <c r="H21" s="390"/>
      <c r="I21" s="390"/>
      <c r="J21" s="391"/>
      <c r="K21" s="390"/>
      <c r="L21" s="392"/>
    </row>
    <row r="22" spans="1:12">
      <c r="A22" s="389"/>
      <c r="B22" s="390"/>
      <c r="C22" s="390"/>
      <c r="D22" s="390"/>
      <c r="E22" s="390"/>
      <c r="F22" s="390"/>
      <c r="G22" s="390"/>
      <c r="H22" s="390"/>
      <c r="I22" s="390"/>
      <c r="J22" s="391"/>
      <c r="K22" s="390"/>
      <c r="L22" s="392"/>
    </row>
    <row r="23" spans="1:12">
      <c r="A23" s="389"/>
      <c r="B23" s="390"/>
      <c r="C23" s="390"/>
      <c r="D23" s="390"/>
      <c r="E23" s="390"/>
      <c r="F23" s="390"/>
      <c r="G23" s="390"/>
      <c r="H23" s="390"/>
      <c r="I23" s="390"/>
      <c r="J23" s="391"/>
      <c r="K23" s="390"/>
      <c r="L23" s="392"/>
    </row>
    <row r="24" spans="1:12">
      <c r="A24" s="389"/>
      <c r="B24" s="390"/>
      <c r="C24" s="390"/>
      <c r="D24" s="390"/>
      <c r="E24" s="390"/>
      <c r="F24" s="390"/>
      <c r="G24" s="390"/>
      <c r="H24" s="390"/>
      <c r="I24" s="390"/>
      <c r="J24" s="391"/>
      <c r="K24" s="390"/>
      <c r="L24" s="392"/>
    </row>
    <row r="25" spans="1:12">
      <c r="A25" s="389"/>
      <c r="B25" s="390"/>
      <c r="C25" s="390"/>
      <c r="D25" s="390"/>
      <c r="E25" s="390"/>
      <c r="F25" s="390"/>
      <c r="G25" s="390"/>
      <c r="H25" s="390"/>
      <c r="I25" s="390"/>
      <c r="J25" s="391"/>
      <c r="K25" s="390"/>
      <c r="L25" s="392"/>
    </row>
    <row r="26" spans="1:12">
      <c r="A26" s="389"/>
      <c r="B26" s="390"/>
      <c r="C26" s="390"/>
      <c r="D26" s="390"/>
      <c r="E26" s="390"/>
      <c r="F26" s="390"/>
      <c r="G26" s="390"/>
      <c r="H26" s="390"/>
      <c r="I26" s="390"/>
      <c r="J26" s="391"/>
      <c r="K26" s="390"/>
      <c r="L26" s="392"/>
    </row>
    <row r="27" spans="1:12">
      <c r="A27" s="389"/>
      <c r="B27" s="390"/>
      <c r="C27" s="390"/>
      <c r="D27" s="390"/>
      <c r="E27" s="390"/>
      <c r="F27" s="390"/>
      <c r="G27" s="390"/>
      <c r="H27" s="390"/>
      <c r="I27" s="390"/>
      <c r="J27" s="391"/>
      <c r="K27" s="390"/>
      <c r="L27" s="392"/>
    </row>
    <row r="28" spans="1:12">
      <c r="A28" s="389"/>
      <c r="B28" s="390"/>
      <c r="C28" s="390"/>
      <c r="D28" s="390"/>
      <c r="E28" s="390"/>
      <c r="F28" s="390"/>
      <c r="G28" s="390"/>
      <c r="H28" s="390"/>
      <c r="I28" s="390"/>
      <c r="J28" s="391"/>
      <c r="K28" s="390"/>
      <c r="L28" s="392"/>
    </row>
    <row r="29" spans="1:12">
      <c r="A29" s="389"/>
      <c r="B29" s="390"/>
      <c r="C29" s="390"/>
      <c r="D29" s="390"/>
      <c r="E29" s="390"/>
      <c r="F29" s="390"/>
      <c r="G29" s="390"/>
      <c r="H29" s="390"/>
      <c r="I29" s="390"/>
      <c r="J29" s="391"/>
      <c r="K29" s="390"/>
      <c r="L29" s="392"/>
    </row>
    <row r="30" spans="1:12">
      <c r="A30" s="389"/>
      <c r="B30" s="390"/>
      <c r="C30" s="390"/>
      <c r="D30" s="390"/>
      <c r="E30" s="390"/>
      <c r="F30" s="390"/>
      <c r="G30" s="390"/>
      <c r="H30" s="390"/>
      <c r="I30" s="390"/>
      <c r="J30" s="391"/>
      <c r="K30" s="390"/>
      <c r="L30" s="392"/>
    </row>
    <row r="31" spans="1:12">
      <c r="A31" s="389"/>
      <c r="B31" s="390"/>
      <c r="C31" s="390"/>
      <c r="D31" s="390"/>
      <c r="E31" s="390"/>
      <c r="F31" s="390"/>
      <c r="G31" s="390"/>
      <c r="H31" s="390"/>
      <c r="I31" s="390"/>
      <c r="J31" s="391"/>
      <c r="K31" s="390"/>
      <c r="L31" s="392"/>
    </row>
    <row r="32" spans="1:12">
      <c r="A32" s="389"/>
      <c r="B32" s="390"/>
      <c r="C32" s="390"/>
      <c r="D32" s="390"/>
      <c r="E32" s="390"/>
      <c r="F32" s="390"/>
      <c r="G32" s="390"/>
      <c r="H32" s="390"/>
      <c r="I32" s="390"/>
      <c r="J32" s="391"/>
      <c r="K32" s="390"/>
      <c r="L32" s="392"/>
    </row>
    <row r="33" spans="1:14">
      <c r="A33" s="389"/>
      <c r="B33" s="390"/>
      <c r="C33" s="390"/>
      <c r="D33" s="390"/>
      <c r="E33" s="390"/>
      <c r="F33" s="390"/>
      <c r="G33" s="390"/>
      <c r="H33" s="390"/>
      <c r="I33" s="390"/>
      <c r="J33" s="391"/>
      <c r="K33" s="390"/>
      <c r="L33" s="392"/>
    </row>
    <row r="34" spans="1:14">
      <c r="A34" s="389"/>
      <c r="B34" s="390"/>
      <c r="C34" s="390"/>
      <c r="D34" s="390"/>
      <c r="E34" s="390"/>
      <c r="F34" s="390"/>
      <c r="G34" s="390"/>
      <c r="H34" s="390"/>
      <c r="I34" s="390"/>
      <c r="J34" s="391"/>
      <c r="K34" s="390"/>
      <c r="L34" s="392"/>
    </row>
    <row r="35" spans="1:14">
      <c r="A35" s="389"/>
      <c r="B35" s="390"/>
      <c r="C35" s="390"/>
      <c r="D35" s="390"/>
      <c r="E35" s="390"/>
      <c r="F35" s="390"/>
      <c r="G35" s="390"/>
      <c r="H35" s="390"/>
      <c r="I35" s="390"/>
      <c r="J35" s="391"/>
      <c r="K35" s="390"/>
      <c r="L35" s="392"/>
    </row>
    <row r="36" spans="1:14">
      <c r="A36" s="389"/>
      <c r="B36" s="390"/>
      <c r="C36" s="390"/>
      <c r="D36" s="390"/>
      <c r="E36" s="390"/>
      <c r="F36" s="390"/>
      <c r="G36" s="390"/>
      <c r="H36" s="390"/>
      <c r="I36" s="390"/>
      <c r="J36" s="391"/>
      <c r="K36" s="390"/>
      <c r="L36" s="392"/>
    </row>
    <row r="37" spans="1:14" ht="6.75" customHeight="1">
      <c r="A37" s="389"/>
      <c r="B37" s="390"/>
      <c r="C37" s="390"/>
      <c r="D37" s="390"/>
      <c r="E37" s="390"/>
      <c r="F37" s="390"/>
      <c r="G37" s="390"/>
      <c r="H37" s="390"/>
      <c r="I37" s="390"/>
      <c r="J37" s="391"/>
      <c r="K37" s="390"/>
      <c r="L37" s="392"/>
    </row>
    <row r="38" spans="1:14">
      <c r="A38" s="389"/>
      <c r="B38" s="410" t="s">
        <v>216</v>
      </c>
      <c r="C38" s="410"/>
      <c r="D38" s="410"/>
      <c r="E38" s="410"/>
      <c r="F38" s="410"/>
      <c r="G38" s="411"/>
      <c r="H38" s="410" t="s">
        <v>217</v>
      </c>
      <c r="I38" s="410"/>
      <c r="J38" s="410"/>
      <c r="K38" s="410"/>
      <c r="L38" s="412"/>
    </row>
    <row r="39" spans="1:14" ht="7.5" customHeight="1" thickBot="1">
      <c r="A39" s="389"/>
      <c r="B39" s="390"/>
      <c r="C39" s="390"/>
      <c r="D39" s="390"/>
      <c r="E39" s="390"/>
      <c r="F39" s="390"/>
      <c r="G39" s="390"/>
      <c r="H39" s="390"/>
      <c r="I39" s="391"/>
      <c r="J39" s="390"/>
      <c r="K39" s="390"/>
      <c r="L39" s="392"/>
    </row>
    <row r="40" spans="1:14">
      <c r="A40" s="389"/>
      <c r="B40" s="413"/>
      <c r="C40" s="414" t="s">
        <v>218</v>
      </c>
      <c r="D40" s="415"/>
      <c r="E40" s="414" t="s">
        <v>219</v>
      </c>
      <c r="F40" s="416"/>
      <c r="G40" s="417"/>
      <c r="H40" s="413"/>
      <c r="I40" s="414" t="s">
        <v>218</v>
      </c>
      <c r="J40" s="415"/>
      <c r="K40" s="414" t="s">
        <v>219</v>
      </c>
      <c r="L40" s="416"/>
    </row>
    <row r="41" spans="1:14">
      <c r="A41" s="389"/>
      <c r="B41" s="418" t="s">
        <v>220</v>
      </c>
      <c r="C41" s="419" t="s">
        <v>221</v>
      </c>
      <c r="D41" s="420" t="s">
        <v>222</v>
      </c>
      <c r="E41" s="421" t="s">
        <v>221</v>
      </c>
      <c r="F41" s="422" t="s">
        <v>222</v>
      </c>
      <c r="G41" s="417"/>
      <c r="H41" s="418" t="s">
        <v>220</v>
      </c>
      <c r="I41" s="419" t="s">
        <v>221</v>
      </c>
      <c r="J41" s="420" t="s">
        <v>222</v>
      </c>
      <c r="K41" s="421" t="s">
        <v>221</v>
      </c>
      <c r="L41" s="422" t="s">
        <v>222</v>
      </c>
    </row>
    <row r="42" spans="1:14" ht="13.5" thickBot="1">
      <c r="A42" s="389"/>
      <c r="B42" s="423"/>
      <c r="C42" s="424" t="s">
        <v>41</v>
      </c>
      <c r="D42" s="424" t="s">
        <v>41</v>
      </c>
      <c r="E42" s="424" t="s">
        <v>135</v>
      </c>
      <c r="F42" s="425" t="s">
        <v>135</v>
      </c>
      <c r="G42" s="417"/>
      <c r="H42" s="423"/>
      <c r="I42" s="424" t="s">
        <v>41</v>
      </c>
      <c r="J42" s="424" t="s">
        <v>41</v>
      </c>
      <c r="K42" s="424" t="s">
        <v>135</v>
      </c>
      <c r="L42" s="425" t="s">
        <v>135</v>
      </c>
    </row>
    <row r="43" spans="1:14">
      <c r="A43" s="389"/>
      <c r="B43" s="426" t="s">
        <v>223</v>
      </c>
      <c r="C43" s="427">
        <v>0</v>
      </c>
      <c r="D43" s="428">
        <v>0</v>
      </c>
      <c r="E43" s="429">
        <f>+D43/C48</f>
        <v>0</v>
      </c>
      <c r="F43" s="430">
        <v>0</v>
      </c>
      <c r="G43" s="431"/>
      <c r="H43" s="432" t="s">
        <v>223</v>
      </c>
      <c r="I43" s="433">
        <v>0</v>
      </c>
      <c r="J43" s="434">
        <f>+I43</f>
        <v>0</v>
      </c>
      <c r="K43" s="435">
        <v>0</v>
      </c>
      <c r="L43" s="436">
        <f>+K43</f>
        <v>0</v>
      </c>
      <c r="N43" s="388">
        <v>19009.708999999999</v>
      </c>
    </row>
    <row r="44" spans="1:14">
      <c r="A44" s="437"/>
      <c r="B44" s="438" t="s">
        <v>224</v>
      </c>
      <c r="C44" s="439">
        <v>19009.708999999999</v>
      </c>
      <c r="D44" s="440">
        <f>+D43+C44</f>
        <v>19009.708999999999</v>
      </c>
      <c r="E44" s="441">
        <f>C44/C48</f>
        <v>0.141447907048626</v>
      </c>
      <c r="F44" s="442">
        <f>+E44+F43</f>
        <v>0.141447907048626</v>
      </c>
      <c r="G44" s="431"/>
      <c r="H44" s="443" t="s">
        <v>224</v>
      </c>
      <c r="I44" s="444">
        <v>21541.913700000001</v>
      </c>
      <c r="J44" s="445">
        <f>+J43+I44</f>
        <v>21541.913700000001</v>
      </c>
      <c r="K44" s="446">
        <f>+I44/$C$48</f>
        <v>0.16028959763072248</v>
      </c>
      <c r="L44" s="447">
        <f>+K44+L43</f>
        <v>0.16028959763072248</v>
      </c>
      <c r="N44" s="388">
        <v>93270.976479999983</v>
      </c>
    </row>
    <row r="45" spans="1:14">
      <c r="A45" s="437"/>
      <c r="B45" s="438" t="s">
        <v>225</v>
      </c>
      <c r="C45" s="448">
        <v>93270.976479999983</v>
      </c>
      <c r="D45" s="440">
        <f>+D44+C45</f>
        <v>112280.68547999999</v>
      </c>
      <c r="E45" s="441">
        <f>+C45/C48</f>
        <v>0.69401295998153478</v>
      </c>
      <c r="F45" s="442">
        <f>+F44+E45</f>
        <v>0.83546086703016076</v>
      </c>
      <c r="G45" s="431"/>
      <c r="H45" s="443" t="s">
        <v>225</v>
      </c>
      <c r="I45" s="444">
        <v>74001.746599999999</v>
      </c>
      <c r="J45" s="445">
        <f>+J44+I45</f>
        <v>95543.660300000003</v>
      </c>
      <c r="K45" s="446">
        <f>+I45/$C$48</f>
        <v>0.55063400363008064</v>
      </c>
      <c r="L45" s="447">
        <f>+L44+K45</f>
        <v>0.71092360126080312</v>
      </c>
      <c r="N45" s="388">
        <v>12506.060000000001</v>
      </c>
    </row>
    <row r="46" spans="1:14">
      <c r="A46" s="437"/>
      <c r="B46" s="438" t="s">
        <v>226</v>
      </c>
      <c r="C46" s="449">
        <v>12506.060000000001</v>
      </c>
      <c r="D46" s="440">
        <f>+D44+C46</f>
        <v>31515.769</v>
      </c>
      <c r="E46" s="441">
        <v>9.3100000000000002E-2</v>
      </c>
      <c r="F46" s="442">
        <f>+F45+E46</f>
        <v>0.92856086703016072</v>
      </c>
      <c r="G46" s="431"/>
      <c r="H46" s="443" t="s">
        <v>226</v>
      </c>
      <c r="I46" s="444">
        <v>25690.3783</v>
      </c>
      <c r="J46" s="445">
        <f>+J45+I46</f>
        <v>121234.0386</v>
      </c>
      <c r="K46" s="446">
        <f>+I46/$C$48</f>
        <v>0.19115759435467627</v>
      </c>
      <c r="L46" s="447">
        <f>+L45+K46</f>
        <v>0.90208119561547939</v>
      </c>
      <c r="N46" s="388">
        <v>9606.9645199999995</v>
      </c>
    </row>
    <row r="47" spans="1:14">
      <c r="A47" s="437"/>
      <c r="B47" s="438" t="s">
        <v>227</v>
      </c>
      <c r="C47" s="448">
        <v>9606.9645199999995</v>
      </c>
      <c r="D47" s="440">
        <f>+D45+C47</f>
        <v>121887.64999999998</v>
      </c>
      <c r="E47" s="441">
        <v>7.1499999999999994E-2</v>
      </c>
      <c r="F47" s="442">
        <f>+F46+E47-0.0001</f>
        <v>0.99996086703016074</v>
      </c>
      <c r="G47" s="431"/>
      <c r="H47" s="443" t="s">
        <v>227</v>
      </c>
      <c r="I47" s="444">
        <f>+'[1]VAL MENSUAL'!O110</f>
        <v>13159.675999999999</v>
      </c>
      <c r="J47" s="445">
        <f>+J46+I47</f>
        <v>134393.71460000001</v>
      </c>
      <c r="K47" s="446">
        <f>+I47/$C$48</f>
        <v>9.7918838612313028E-2</v>
      </c>
      <c r="L47" s="447">
        <f>+L46+K47</f>
        <v>1.0000000342277924</v>
      </c>
    </row>
    <row r="48" spans="1:14" ht="13.5" thickBot="1">
      <c r="A48" s="389"/>
      <c r="B48" s="450" t="s">
        <v>228</v>
      </c>
      <c r="C48" s="451">
        <v>134393.71</v>
      </c>
      <c r="D48" s="440"/>
      <c r="E48" s="452"/>
      <c r="F48" s="453"/>
      <c r="G48" s="431"/>
      <c r="H48" s="454" t="str">
        <f>+B48</f>
        <v>COSTO TOTAL</v>
      </c>
      <c r="I48" s="455"/>
      <c r="J48" s="456">
        <f>+J47</f>
        <v>134393.71460000001</v>
      </c>
      <c r="K48" s="457"/>
      <c r="L48" s="458">
        <f>+L47</f>
        <v>1.0000000342277924</v>
      </c>
    </row>
    <row r="49" spans="1:14" ht="8.25" customHeight="1">
      <c r="A49" s="389"/>
      <c r="B49" s="459"/>
      <c r="C49" s="460"/>
      <c r="D49" s="461"/>
      <c r="E49" s="461"/>
      <c r="F49" s="462"/>
      <c r="G49" s="431"/>
      <c r="H49" s="459"/>
      <c r="I49" s="460"/>
      <c r="J49" s="460"/>
      <c r="K49" s="461"/>
      <c r="L49" s="463"/>
    </row>
    <row r="50" spans="1:14" ht="14.25">
      <c r="A50" s="389"/>
      <c r="B50" s="464" t="s">
        <v>229</v>
      </c>
      <c r="C50" s="465">
        <f>+K5</f>
        <v>176084.583228</v>
      </c>
      <c r="D50" s="466"/>
      <c r="E50" s="467">
        <f>+E47</f>
        <v>7.1499999999999994E-2</v>
      </c>
      <c r="F50" s="468">
        <f>+F47</f>
        <v>0.99996086703016074</v>
      </c>
      <c r="G50" s="431"/>
      <c r="H50" s="464"/>
      <c r="I50" s="469"/>
      <c r="J50" s="469"/>
      <c r="K50" s="466"/>
      <c r="L50" s="470"/>
      <c r="N50" s="471">
        <v>37431.456620000004</v>
      </c>
    </row>
    <row r="51" spans="1:14">
      <c r="A51" s="389"/>
      <c r="B51" s="472" t="s">
        <v>230</v>
      </c>
      <c r="C51" s="473"/>
      <c r="D51" s="474"/>
      <c r="E51" s="474"/>
      <c r="F51" s="474"/>
      <c r="G51" s="431"/>
      <c r="H51" s="475" t="str">
        <f>+B51</f>
        <v>PRESUPUESTO EN EJECUC.</v>
      </c>
      <c r="I51" s="476">
        <f>+I47+I46+I45+I44</f>
        <v>134393.71460000001</v>
      </c>
      <c r="J51" s="476">
        <f>+J48</f>
        <v>134393.71460000001</v>
      </c>
      <c r="K51" s="477">
        <f>SUM(K43:K47)</f>
        <v>1.0000000342277924</v>
      </c>
      <c r="L51" s="478">
        <f>+L48</f>
        <v>1.0000000342277924</v>
      </c>
    </row>
  </sheetData>
  <mergeCells count="13">
    <mergeCell ref="I6:J6"/>
    <mergeCell ref="K6:L6"/>
    <mergeCell ref="B38:F38"/>
    <mergeCell ref="H38:L38"/>
    <mergeCell ref="A1:L1"/>
    <mergeCell ref="A3:B3"/>
    <mergeCell ref="C3:L3"/>
    <mergeCell ref="A4:B4"/>
    <mergeCell ref="C4:L4"/>
    <mergeCell ref="A5:B5"/>
    <mergeCell ref="C5:E5"/>
    <mergeCell ref="I5:J5"/>
    <mergeCell ref="K5:L5"/>
  </mergeCells>
  <printOptions horizontalCentered="1"/>
  <pageMargins left="0.19685039370078741" right="7.874015748031496E-2" top="0.47244094488188981" bottom="3.937007874015748E-2"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B8AFD-9D97-43AB-824C-0816E9E0BDAF}">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FE 2</vt:lpstr>
      <vt:lpstr>FE4</vt:lpstr>
      <vt:lpstr>FE7</vt:lpstr>
      <vt:lpstr>Hoja1</vt:lpstr>
      <vt:lpstr>'FE 2'!Área_de_impresión</vt:lpstr>
      <vt:lpstr>'FE4'!Área_de_impresión</vt:lpstr>
      <vt:lpstr>'FE7'!Área_de_impresión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Carlos</dc:creator>
  <cp:lastModifiedBy>Juan Carlos</cp:lastModifiedBy>
  <dcterms:created xsi:type="dcterms:W3CDTF">2022-08-19T17:29:09Z</dcterms:created>
  <dcterms:modified xsi:type="dcterms:W3CDTF">2022-08-19T17:32:54Z</dcterms:modified>
</cp:coreProperties>
</file>