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Carlos\Desktop\TRABAJOS MUNI CHINCHEROS\OBRA TROCHA MITOHUILCA\"/>
    </mc:Choice>
  </mc:AlternateContent>
  <xr:revisionPtr revIDLastSave="0" documentId="13_ncr:1_{2EFC2548-03C7-4494-8C29-9B6A158CA756}" xr6:coauthVersionLast="47" xr6:coauthVersionMax="47" xr10:uidLastSave="{00000000-0000-0000-0000-000000000000}"/>
  <bookViews>
    <workbookView xWindow="-120" yWindow="-120" windowWidth="20730" windowHeight="11160" xr2:uid="{68E91D3C-FD51-4DA0-8049-74BB7B919889}"/>
  </bookViews>
  <sheets>
    <sheet name="FE-02" sheetId="2" r:id="rId1"/>
    <sheet name="FE 04" sheetId="4" r:id="rId2"/>
    <sheet name="FE-07" sheetId="3" r:id="rId3"/>
    <sheet name="Hoja1" sheetId="1" r:id="rId4"/>
  </sheets>
  <externalReferences>
    <externalReference r:id="rId5"/>
    <externalReference r:id="rId6"/>
  </externalReferences>
  <definedNames>
    <definedName name="_xlnm.Print_Area" localSheetId="1">'FE 04'!$A$1:$L$28</definedName>
    <definedName name="_xlnm.Print_Area" localSheetId="0">'FE-02'!$A$1:$AQ$346</definedName>
    <definedName name="_xlnm.Print_Area" localSheetId="2">'FE-07'!$A$1:$M$69</definedName>
    <definedName name="unidad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4" l="1"/>
  <c r="F27" i="4"/>
  <c r="D27" i="4"/>
  <c r="E27" i="4" s="1"/>
  <c r="C27" i="4"/>
  <c r="B26" i="4"/>
  <c r="I23" i="4"/>
  <c r="H23" i="4"/>
  <c r="H27" i="4" s="1"/>
  <c r="I27" i="4" s="1"/>
  <c r="G23" i="4"/>
  <c r="H67" i="3"/>
  <c r="F66" i="3"/>
  <c r="H64" i="3"/>
  <c r="K62" i="3"/>
  <c r="K61" i="3"/>
  <c r="K60" i="3"/>
  <c r="L60" i="3" s="1"/>
  <c r="J60" i="3"/>
  <c r="J61" i="3" s="1"/>
  <c r="L59" i="3"/>
  <c r="J59" i="3"/>
  <c r="E59" i="3"/>
  <c r="S41" i="3"/>
  <c r="S40" i="3"/>
  <c r="R40" i="3"/>
  <c r="R41" i="3" s="1"/>
  <c r="P40" i="3"/>
  <c r="AV466" i="2"/>
  <c r="C203" i="2"/>
  <c r="C253" i="2" s="1"/>
  <c r="C296" i="2" s="1"/>
  <c r="C346" i="2" s="1"/>
  <c r="C161" i="2"/>
  <c r="AC104" i="2"/>
  <c r="AH104" i="2" s="1"/>
  <c r="AA104" i="2"/>
  <c r="S104" i="2"/>
  <c r="AT103" i="2"/>
  <c r="AC103" i="2"/>
  <c r="AJ103" i="2" s="1"/>
  <c r="AO103" i="2" s="1"/>
  <c r="AA103" i="2"/>
  <c r="U103" i="2"/>
  <c r="S103" i="2"/>
  <c r="N103" i="2"/>
  <c r="AH97" i="2"/>
  <c r="AE97" i="2"/>
  <c r="AB97" i="2"/>
  <c r="V97" i="2"/>
  <c r="S97" i="2"/>
  <c r="P97" i="2"/>
  <c r="M97" i="2"/>
  <c r="AB95" i="2"/>
  <c r="Y95" i="2"/>
  <c r="AK95" i="2" s="1"/>
  <c r="AB94" i="2"/>
  <c r="Y94" i="2"/>
  <c r="Y97" i="2" s="1"/>
  <c r="AB93" i="2"/>
  <c r="AK93" i="2" s="1"/>
  <c r="Y93" i="2"/>
  <c r="T77" i="2"/>
  <c r="R77" i="2"/>
  <c r="M77" i="2"/>
  <c r="AI76" i="2"/>
  <c r="AI77" i="2" s="1"/>
  <c r="AG76" i="2"/>
  <c r="AG77" i="2" s="1"/>
  <c r="AB76" i="2"/>
  <c r="AB77" i="2" s="1"/>
  <c r="Z76" i="2"/>
  <c r="Z77" i="2" s="1"/>
  <c r="R76" i="2"/>
  <c r="Z75" i="2"/>
  <c r="R75" i="2"/>
  <c r="R69" i="2"/>
  <c r="M69" i="2"/>
  <c r="T68" i="2"/>
  <c r="T69" i="2" s="1"/>
  <c r="R68" i="2"/>
  <c r="T67" i="2"/>
  <c r="AB67" i="2" s="1"/>
  <c r="R67" i="2"/>
  <c r="W40" i="2"/>
  <c r="W38" i="2"/>
  <c r="N9" i="2"/>
  <c r="N7" i="2"/>
  <c r="J27" i="4" l="1"/>
  <c r="K27" i="4" s="1"/>
  <c r="J23" i="4"/>
  <c r="K23" i="4" s="1"/>
  <c r="L61" i="3"/>
  <c r="J62" i="3"/>
  <c r="J64" i="3"/>
  <c r="J67" i="3" s="1"/>
  <c r="AB75" i="2"/>
  <c r="AI67" i="2"/>
  <c r="AN67" i="2" s="1"/>
  <c r="AG67" i="2"/>
  <c r="AK97" i="2"/>
  <c r="Z68" i="2"/>
  <c r="Z69" i="2" s="1"/>
  <c r="AN76" i="2"/>
  <c r="AN77" i="2" s="1"/>
  <c r="AH103" i="2"/>
  <c r="AJ104" i="2"/>
  <c r="AO104" i="2" s="1"/>
  <c r="Z67" i="2"/>
  <c r="AB68" i="2"/>
  <c r="AK94" i="2"/>
  <c r="L62" i="3" l="1"/>
  <c r="L64" i="3" s="1"/>
  <c r="L67" i="3" s="1"/>
  <c r="Q38" i="3"/>
  <c r="AI75" i="2"/>
  <c r="AN75" i="2" s="1"/>
  <c r="AG75" i="2"/>
  <c r="AI68" i="2"/>
  <c r="AN68" i="2" s="1"/>
  <c r="AN69" i="2" s="1"/>
  <c r="AG68" i="2"/>
  <c r="AG69" i="2" s="1"/>
  <c r="AB69" i="2"/>
  <c r="AI69" i="2" s="1"/>
  <c r="Q40" i="3" l="1"/>
  <c r="AA66" i="3"/>
</calcChain>
</file>

<file path=xl/sharedStrings.xml><?xml version="1.0" encoding="utf-8"?>
<sst xmlns="http://schemas.openxmlformats.org/spreadsheetml/2006/main" count="301" uniqueCount="196">
  <si>
    <t>FORMATO FE - 02</t>
  </si>
  <si>
    <r>
      <rPr>
        <b/>
        <sz val="14"/>
        <color indexed="8"/>
        <rFont val="Swis721 BT"/>
        <family val="2"/>
      </rPr>
      <t xml:space="preserve">               </t>
    </r>
    <r>
      <rPr>
        <b/>
        <u/>
        <sz val="14"/>
        <color indexed="8"/>
        <rFont val="Swis721 BT"/>
        <family val="2"/>
      </rPr>
      <t>INFORME MENSUAL DE OBRA Nº 03</t>
    </r>
  </si>
  <si>
    <t>JULIO. 2022</t>
  </si>
  <si>
    <t xml:space="preserve"> </t>
  </si>
  <si>
    <t>Nombre del Proyecto:</t>
  </si>
  <si>
    <t>Unidad Ejecutora</t>
  </si>
  <si>
    <t>Residente de Obra</t>
  </si>
  <si>
    <t>Ing. Joel M. AGUILAR EGUILUZ</t>
  </si>
  <si>
    <t>Inspector de Obra</t>
  </si>
  <si>
    <t>Ing. Sergio FARFAN MACHACCA</t>
  </si>
  <si>
    <t>Fecha :</t>
  </si>
  <si>
    <t>JULIO, 2022.</t>
  </si>
  <si>
    <t>I.- GENERALIDADES</t>
  </si>
  <si>
    <r>
      <t xml:space="preserve">1.1.- </t>
    </r>
    <r>
      <rPr>
        <b/>
        <u/>
        <sz val="12"/>
        <rFont val="Swis721 BT"/>
        <family val="2"/>
      </rPr>
      <t>GENERALIDADES DEL PROYECTO</t>
    </r>
  </si>
  <si>
    <t>1.1.1.- Ubicación</t>
  </si>
  <si>
    <t>Departamento:</t>
  </si>
  <si>
    <t>APURÍMAC</t>
  </si>
  <si>
    <t>Provincia :</t>
  </si>
  <si>
    <t>CHINCHEROS</t>
  </si>
  <si>
    <t>Distrito :</t>
  </si>
  <si>
    <t>Ocobamba</t>
  </si>
  <si>
    <t>Dirección y/o Ubicación :</t>
  </si>
  <si>
    <t xml:space="preserve"> Localidades de Mitohuilca y Ataccara - Ocobamba - Chincheros – Apurimac</t>
  </si>
  <si>
    <t>1.1.2.- Función Programática</t>
  </si>
  <si>
    <t>FUNCION</t>
  </si>
  <si>
    <t xml:space="preserve">:   </t>
  </si>
  <si>
    <t>015 transporte</t>
  </si>
  <si>
    <t>PROGRAMA</t>
  </si>
  <si>
    <t>0033 Transporte terreste</t>
  </si>
  <si>
    <t>SUB PROGRAMA</t>
  </si>
  <si>
    <t>066 Vias vecinales</t>
  </si>
  <si>
    <t>PROYECTO</t>
  </si>
  <si>
    <t xml:space="preserve">: </t>
  </si>
  <si>
    <t>CUI 2534009</t>
  </si>
  <si>
    <t>FUENTE FINANCIAMIETO</t>
  </si>
  <si>
    <t>CANON Y SOBRECANON // FONDOS COMUNALES MUNICIPALES</t>
  </si>
  <si>
    <t>META</t>
  </si>
  <si>
    <t>099</t>
  </si>
  <si>
    <t>MODALIDAD</t>
  </si>
  <si>
    <t>ADMINISTRACION DIRECTA</t>
  </si>
  <si>
    <t>1.1.3.- Aspectos Financieros del presupuesto total</t>
  </si>
  <si>
    <t>MONTO EXP. TEC.</t>
  </si>
  <si>
    <t>S/.</t>
  </si>
  <si>
    <t>MONTO 1RA  ASIGNACION</t>
  </si>
  <si>
    <t xml:space="preserve">FUENTE FINANCIAMIENTO </t>
  </si>
  <si>
    <t>Canon, Sobrecanon, Reg y Part. // Fondos Comunales Municipales.</t>
  </si>
  <si>
    <t>II.- EJECUCIÓN DE OBRA</t>
  </si>
  <si>
    <t>TOTAL</t>
  </si>
  <si>
    <t>2.1.- PLAZO DE EJECUCION</t>
  </si>
  <si>
    <t>: 90 DIAS CALENDARIO</t>
  </si>
  <si>
    <t>Fecha de Entrega de Terreno</t>
  </si>
  <si>
    <t>Fecha de inicio de Obra</t>
  </si>
  <si>
    <t>Fecha de Termino Programada Original</t>
  </si>
  <si>
    <t>Fecha de Termino                REAL</t>
  </si>
  <si>
    <t>11/05/2022</t>
  </si>
  <si>
    <t>08/08/2022</t>
  </si>
  <si>
    <t xml:space="preserve">Plazo de Ejec. Programado Original </t>
  </si>
  <si>
    <t xml:space="preserve">90  DIAS </t>
  </si>
  <si>
    <t>2.3.- PARTIDAS EJECUTADAS DURANTE EL MES</t>
  </si>
  <si>
    <t>PARTIDA</t>
  </si>
  <si>
    <t>UND</t>
  </si>
  <si>
    <t>CANT</t>
  </si>
  <si>
    <t>01</t>
  </si>
  <si>
    <t>TRABAJOS PRELIMINARES Y OBRAS PROVICINALES</t>
  </si>
  <si>
    <t>01.01</t>
  </si>
  <si>
    <t xml:space="preserve">   TROCHA CARROZABLE MITOHUILCA Y ATACCARA</t>
  </si>
  <si>
    <t>01.01.04</t>
  </si>
  <si>
    <t xml:space="preserve">      TRAZO Y REPLANTEO</t>
  </si>
  <si>
    <t>KM</t>
  </si>
  <si>
    <t>01.02</t>
  </si>
  <si>
    <t xml:space="preserve">   MOVIMIENTO DE TIERRAS</t>
  </si>
  <si>
    <t>01.02.01</t>
  </si>
  <si>
    <t xml:space="preserve">      CORTE EN MATERIAL SUELTO</t>
  </si>
  <si>
    <t>m3</t>
  </si>
  <si>
    <t>01.02.02</t>
  </si>
  <si>
    <t xml:space="preserve">      CORTE EN ROCA SUELTA</t>
  </si>
  <si>
    <r>
      <t xml:space="preserve">2.3.- </t>
    </r>
    <r>
      <rPr>
        <b/>
        <u/>
        <sz val="12"/>
        <rFont val="Swis721 BT"/>
        <family val="2"/>
      </rPr>
      <t>INFORMACIÓN FISICA  DEL PERIODO CON RESPECTO AL PRESUPUESTO TOTAL</t>
    </r>
  </si>
  <si>
    <t>AVANCE   FISICO</t>
  </si>
  <si>
    <t>Presupuesto   de Obra S/.</t>
  </si>
  <si>
    <t>Anterior</t>
  </si>
  <si>
    <t>Actual</t>
  </si>
  <si>
    <t>Acumulado</t>
  </si>
  <si>
    <t>Saldo</t>
  </si>
  <si>
    <t>%</t>
  </si>
  <si>
    <t>PROGRAMADO</t>
  </si>
  <si>
    <t>EJECUTADO</t>
  </si>
  <si>
    <t xml:space="preserve">TOTAL </t>
  </si>
  <si>
    <r>
      <t xml:space="preserve">2.5.- </t>
    </r>
    <r>
      <rPr>
        <b/>
        <u/>
        <sz val="12"/>
        <rFont val="Swis721 BT"/>
        <family val="2"/>
      </rPr>
      <t>INFORMACIÓN  FINANCIERA DEL PERIODO CON RESPECTO AL PRESUPUESTO TOTAL</t>
    </r>
  </si>
  <si>
    <t>AVANCE   FINANCIERO</t>
  </si>
  <si>
    <t>Presupuesto   Asignado S/.</t>
  </si>
  <si>
    <t>III.- CONTROL DE MANO DE OBRA</t>
  </si>
  <si>
    <t>PLANILLA DE PAGO CORRESPONDIENTE AL MES JULIO DEL 2022, CON INFORME Nº0026-MPCH/RO RESIDENCIA Y SUPERVISION</t>
  </si>
  <si>
    <t>RESUMEN  MENSUAL DE TRABAJADORES</t>
  </si>
  <si>
    <t>MES DE JULIO  2022</t>
  </si>
  <si>
    <t>PLANILLA</t>
  </si>
  <si>
    <t>PERIODO</t>
  </si>
  <si>
    <t>N° Jornales por semana</t>
  </si>
  <si>
    <t>Monto Pagado por categoria (S/.)</t>
  </si>
  <si>
    <t>TOTAL (S/.)</t>
  </si>
  <si>
    <t>Del</t>
  </si>
  <si>
    <t>Al</t>
  </si>
  <si>
    <t>Peón</t>
  </si>
  <si>
    <t>Oficial</t>
  </si>
  <si>
    <t>Operario</t>
  </si>
  <si>
    <t>Maestro obra</t>
  </si>
  <si>
    <t>MAYO</t>
  </si>
  <si>
    <t>JUNIO</t>
  </si>
  <si>
    <t>JULIO</t>
  </si>
  <si>
    <t>AGOSTO</t>
  </si>
  <si>
    <t>Total jornales del mes</t>
  </si>
  <si>
    <r>
      <t xml:space="preserve">3.1.- </t>
    </r>
    <r>
      <rPr>
        <b/>
        <u/>
        <sz val="12"/>
        <rFont val="Swis721 BT"/>
        <family val="2"/>
      </rPr>
      <t>CONTROL DE MANO DE OBRA DEL PERIODO CON RESPECTO AL PRESUPUESTO TOTAL</t>
    </r>
  </si>
  <si>
    <t>CONTROL DE MANO DE OBRA</t>
  </si>
  <si>
    <t>Presupuesto   de Mano de Obra S/.</t>
  </si>
  <si>
    <t>IV.- PRINCIPALES OCURRENCIAS EN EL MES</t>
  </si>
  <si>
    <t xml:space="preserve"> “CREACIÓN DE TROCHA CARROZABLE ENTRE LAS LOCALIDADES DE MITOHUILCA Y ATACCARA DEL DISTRITO DE OCOBAMBA - PROVINCIA DE CHINCHEROS - DEPARTAMENTO DE APURIMAC” </t>
  </si>
  <si>
    <t>IV.- DOCUMENTACION</t>
  </si>
  <si>
    <r>
      <t xml:space="preserve">4.1.- </t>
    </r>
    <r>
      <rPr>
        <b/>
        <u/>
        <sz val="12"/>
        <rFont val="Swis721 BT"/>
        <family val="2"/>
      </rPr>
      <t>CUADERNO DE OBRA</t>
    </r>
  </si>
  <si>
    <t>Mes de:   JUNIO del 2022</t>
  </si>
  <si>
    <t>DESCRIPCION</t>
  </si>
  <si>
    <t>ASIENTO N°</t>
  </si>
  <si>
    <t>Cuaderno de Obra Nº01</t>
  </si>
  <si>
    <t>62</t>
  </si>
  <si>
    <t>95</t>
  </si>
  <si>
    <t>V</t>
  </si>
  <si>
    <r>
      <t xml:space="preserve">5.1.- </t>
    </r>
    <r>
      <rPr>
        <b/>
        <u/>
        <sz val="12"/>
        <rFont val="Swis721 BT"/>
        <family val="2"/>
      </rPr>
      <t>SECUENCIA FOTOGRAFICA</t>
    </r>
  </si>
  <si>
    <t>p</t>
  </si>
  <si>
    <t>APERTURA DE CARRETERA ENTRE LAS CLOCALIDADES DE MITOHUILCA Y ATACCARA</t>
  </si>
  <si>
    <t>COORDINACION CON PERSONAL</t>
  </si>
  <si>
    <t xml:space="preserve">ISTALACION DE ACERO LONGITUDINAL Y TRANSVERSAL LOSA Y VEREDA DEL PONTON </t>
  </si>
  <si>
    <t xml:space="preserve"> "RENOVACION DEL PONTON,EN EL(LA) PUENTE MARTINELLY DISTRITO DE CHINCHEROS,PROVINCIA CHINCHEROS, DEPARTAMENTO APURIMAC”</t>
  </si>
  <si>
    <t>FORMATO FE-07</t>
  </si>
  <si>
    <t>CURVA "S"</t>
  </si>
  <si>
    <t>PROYECTO:</t>
  </si>
  <si>
    <t xml:space="preserve">“CREACIÓN DE TROCHA CARROZABLE ENTRE LAS LOCALIDADES DE MITOHUILCA Y ATACCARA DEL DISTRITO DE OCOBAMBA - PROVINCIA DE CHINCHEROS - DEPARTAMENTO DE APURIMAC” </t>
  </si>
  <si>
    <t>EJECUTA:</t>
  </si>
  <si>
    <t>Municipalidad Provincial de Chincheros</t>
  </si>
  <si>
    <t xml:space="preserve">FECHA:  </t>
  </si>
  <si>
    <t>JULIO 2022</t>
  </si>
  <si>
    <t xml:space="preserve">MODALIDAD: </t>
  </si>
  <si>
    <t>Administración Directa</t>
  </si>
  <si>
    <t>DISTRITO:</t>
  </si>
  <si>
    <t>Profesión</t>
  </si>
  <si>
    <t>Ingeniero Civil</t>
  </si>
  <si>
    <t>Registro Profesional N°</t>
  </si>
  <si>
    <t>Supervisor de Obra</t>
  </si>
  <si>
    <t>FF-05. CRAFICO DE AVANCE FISICO MENSUAL DE LA OBRA "PROGRAMADO VS EJECUTADO"</t>
  </si>
  <si>
    <t>FTE - FTO</t>
  </si>
  <si>
    <t>CANON Y SOBRE CANON // FONDOS COMUNALES MUNICIPALES</t>
  </si>
  <si>
    <t xml:space="preserve">MODALIDAD </t>
  </si>
  <si>
    <t>Administracion Directa</t>
  </si>
  <si>
    <t>PRESUPUES Exp.Tec:</t>
  </si>
  <si>
    <t>PRESUPUESTO MANO DE OBRA</t>
  </si>
  <si>
    <r>
      <t>MONTOS VALORIZADOS</t>
    </r>
    <r>
      <rPr>
        <b/>
        <sz val="10"/>
        <color indexed="62"/>
        <rFont val="Arial"/>
        <family val="2"/>
      </rPr>
      <t xml:space="preserve"> </t>
    </r>
    <r>
      <rPr>
        <b/>
        <u/>
        <sz val="10"/>
        <color indexed="56"/>
        <rFont val="Arial"/>
        <family val="2"/>
      </rPr>
      <t>PROGRAMADOS</t>
    </r>
  </si>
  <si>
    <r>
      <t>MONTOS VALORIZADOS</t>
    </r>
    <r>
      <rPr>
        <b/>
        <sz val="10"/>
        <color indexed="60"/>
        <rFont val="Arial"/>
        <family val="2"/>
      </rPr>
      <t xml:space="preserve"> </t>
    </r>
    <r>
      <rPr>
        <b/>
        <u/>
        <sz val="10"/>
        <color indexed="60"/>
        <rFont val="Arial"/>
        <family val="2"/>
      </rPr>
      <t>EJECUTADOS</t>
    </r>
    <r>
      <rPr>
        <b/>
        <sz val="10"/>
        <rFont val="Arial"/>
        <family val="2"/>
      </rPr>
      <t>, Actualizados</t>
    </r>
  </si>
  <si>
    <t xml:space="preserve">MONTOS TOTAL </t>
  </si>
  <si>
    <t>PORCENTAJES</t>
  </si>
  <si>
    <t>MES</t>
  </si>
  <si>
    <t>PARCIAL</t>
  </si>
  <si>
    <t>ACUMUL.</t>
  </si>
  <si>
    <t>INICIO</t>
  </si>
  <si>
    <t>COSTO DIRECTO</t>
  </si>
  <si>
    <t>PRESUPUESTO SEGUN EXP.</t>
  </si>
  <si>
    <t xml:space="preserve">RESUMEN DE VALORIZACIONES DE AVANCE DE OBRA </t>
  </si>
  <si>
    <t>OBRA :</t>
  </si>
  <si>
    <t>RESIDENTE DE OBRA</t>
  </si>
  <si>
    <t>: Ing. Joel M. AGUILAR EGUILUZ</t>
  </si>
  <si>
    <t>INFORME TECNICO MENSUAL Nº03, JULIO 2021</t>
  </si>
  <si>
    <t>INSPECTOR DE OBRA</t>
  </si>
  <si>
    <t>: Ing. Sergio FARFAN MACHACCA</t>
  </si>
  <si>
    <t>MONTO DE OBRA:</t>
  </si>
  <si>
    <t>REGION</t>
  </si>
  <si>
    <t>: APURIMAC</t>
  </si>
  <si>
    <t>MONTO ASIGNADO:</t>
  </si>
  <si>
    <t>DEPARTAMENTO</t>
  </si>
  <si>
    <t>FECHA INICIO DE OBRA:</t>
  </si>
  <si>
    <t>PROVINCIA</t>
  </si>
  <si>
    <t>: CHINCHEROS</t>
  </si>
  <si>
    <t>PLAZO DE EJECUCIÓN:</t>
  </si>
  <si>
    <t>90 DC.</t>
  </si>
  <si>
    <t>DISTRITO</t>
  </si>
  <si>
    <t>: OCOBAMBA</t>
  </si>
  <si>
    <t>LOCALIDAD</t>
  </si>
  <si>
    <t>: MITOHUILCA</t>
  </si>
  <si>
    <t xml:space="preserve">                                                                      </t>
  </si>
  <si>
    <t>ITEM</t>
  </si>
  <si>
    <t>VALORIZACION</t>
  </si>
  <si>
    <t>PRESUPUESTO</t>
  </si>
  <si>
    <t>SALDO</t>
  </si>
  <si>
    <t>ANTERIOR</t>
  </si>
  <si>
    <t>ACTUAL</t>
  </si>
  <si>
    <t>ACUMULADO </t>
  </si>
  <si>
    <t>Valorizado
S/.</t>
  </si>
  <si>
    <t>VALORIZACION ACTUAL CD</t>
  </si>
  <si>
    <t>MAYORES METRADOS</t>
  </si>
  <si>
    <t xml:space="preserve">PARTIDAS NUEVAS </t>
  </si>
  <si>
    <t>COSTO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</si>
</sst>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dd\-mm\-yy;@"/>
    <numFmt numFmtId="165" formatCode="[$S/.-280A]\ #,##0.00"/>
    <numFmt numFmtId="166" formatCode="_ * #,##0.00_ ;_ * \-#,##0.00_ ;_ * &quot;-&quot;??_ ;_ @_ "/>
    <numFmt numFmtId="167" formatCode="&quot;S/&quot;\ #,##0.00"/>
    <numFmt numFmtId="168" formatCode="dd/mm/yyyy;@"/>
    <numFmt numFmtId="169" formatCode="_(* #,##0.00_);_(* \(#,##0.00\);_(* &quot;-&quot;??_);_(@_)"/>
    <numFmt numFmtId="170" formatCode="#,##0.0000"/>
    <numFmt numFmtId="171" formatCode="_ &quot;S/.&quot;\ * #,##0.00_ ;_ &quot;S/.&quot;\ * \-#,##0.00_ ;_ &quot;S/.&quot;\ * &quot;-&quot;??_ ;_ @_ "/>
    <numFmt numFmtId="172" formatCode="&quot;S/.&quot;\ #,##0.00"/>
    <numFmt numFmtId="173" formatCode="_-* #,##0.00\ _€_-;\-* #,##0.00\ _€_-;_-* &quot;-&quot;??\ _€_-;_-@_-"/>
  </numFmts>
  <fonts count="4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2"/>
      <name val="Swis721 BT"/>
      <family val="2"/>
    </font>
    <font>
      <b/>
      <sz val="12"/>
      <color theme="1"/>
      <name val="Swis721 BT"/>
      <family val="2"/>
    </font>
    <font>
      <b/>
      <sz val="26"/>
      <color theme="1"/>
      <name val="Swis721 BT"/>
      <family val="2"/>
    </font>
    <font>
      <b/>
      <u/>
      <sz val="12"/>
      <color theme="1"/>
      <name val="Swis721 BT"/>
      <family val="2"/>
    </font>
    <font>
      <b/>
      <u/>
      <sz val="14"/>
      <color indexed="8"/>
      <name val="Swis721 BT"/>
      <family val="2"/>
    </font>
    <font>
      <b/>
      <sz val="14"/>
      <color indexed="8"/>
      <name val="Swis721 BT"/>
      <family val="2"/>
    </font>
    <font>
      <b/>
      <i/>
      <u/>
      <sz val="12"/>
      <color theme="1"/>
      <name val="Swis721 BT"/>
      <family val="2"/>
    </font>
    <font>
      <b/>
      <u/>
      <sz val="12"/>
      <name val="Swis721 BT"/>
      <family val="2"/>
    </font>
    <font>
      <sz val="10"/>
      <name val="Trebuchet MS"/>
      <family val="2"/>
    </font>
    <font>
      <sz val="11"/>
      <color indexed="8"/>
      <name val="Arial Narrow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2"/>
      <name val="Swis721 Cn BT"/>
      <family val="2"/>
    </font>
    <font>
      <sz val="12"/>
      <color indexed="10"/>
      <name val="Arial"/>
      <family val="2"/>
    </font>
    <font>
      <sz val="12"/>
      <color indexed="57"/>
      <name val="Arial"/>
      <family val="2"/>
    </font>
    <font>
      <sz val="12"/>
      <name val="Arial"/>
      <family val="2"/>
    </font>
    <font>
      <sz val="10"/>
      <color indexed="8"/>
      <name val="Swis721 BT"/>
      <family val="2"/>
    </font>
    <font>
      <b/>
      <sz val="12"/>
      <color rgb="FF0000FF"/>
      <name val="Swis721 BT"/>
      <family val="2"/>
    </font>
    <font>
      <sz val="12"/>
      <color rgb="FF222222"/>
      <name val="Verdana"/>
      <family val="2"/>
    </font>
    <font>
      <sz val="11"/>
      <name val="Arial"/>
      <family val="2"/>
    </font>
    <font>
      <b/>
      <sz val="16"/>
      <name val="Swis721 BT"/>
      <family val="2"/>
    </font>
    <font>
      <b/>
      <sz val="14"/>
      <name val="Swis721 BT"/>
      <family val="2"/>
    </font>
    <font>
      <sz val="12"/>
      <name val="Swis721 BT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Swis721 Cn BT"/>
      <family val="2"/>
    </font>
    <font>
      <b/>
      <sz val="10"/>
      <color indexed="62"/>
      <name val="Arial"/>
      <family val="2"/>
    </font>
    <font>
      <b/>
      <u/>
      <sz val="10"/>
      <color indexed="56"/>
      <name val="Arial"/>
      <family val="2"/>
    </font>
    <font>
      <b/>
      <sz val="10"/>
      <color indexed="60"/>
      <name val="Arial"/>
      <family val="2"/>
    </font>
    <font>
      <b/>
      <u/>
      <sz val="10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58800012207406E-2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1" fillId="0" borderId="0">
      <alignment vertical="top"/>
    </xf>
    <xf numFmtId="0" fontId="10" fillId="0" borderId="0"/>
    <xf numFmtId="166" fontId="12" fillId="0" borderId="0" applyFont="0" applyFill="0" applyBorder="0" applyAlignment="0" applyProtection="0"/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top"/>
    </xf>
    <xf numFmtId="0" fontId="27" fillId="0" borderId="0"/>
    <xf numFmtId="0" fontId="27" fillId="0" borderId="0"/>
    <xf numFmtId="166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4" fillId="0" borderId="0">
      <alignment vertical="center"/>
    </xf>
    <xf numFmtId="0" fontId="27" fillId="0" borderId="0"/>
  </cellStyleXfs>
  <cellXfs count="531">
    <xf numFmtId="0" fontId="0" fillId="0" borderId="0" xfId="0"/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4" fillId="3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49" fontId="3" fillId="2" borderId="0" xfId="1" applyNumberFormat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2" fillId="4" borderId="1" xfId="1" applyFont="1" applyFill="1" applyBorder="1" applyAlignment="1">
      <alignment horizontal="left" vertical="center"/>
    </xf>
    <xf numFmtId="0" fontId="2" fillId="4" borderId="2" xfId="1" applyFont="1" applyFill="1" applyBorder="1" applyAlignment="1">
      <alignment horizontal="left" vertical="center"/>
    </xf>
    <xf numFmtId="0" fontId="2" fillId="4" borderId="3" xfId="1" applyFont="1" applyFill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4" borderId="4" xfId="1" applyFont="1" applyFill="1" applyBorder="1" applyAlignment="1">
      <alignment horizontal="left" vertical="center"/>
    </xf>
    <xf numFmtId="0" fontId="2" fillId="4" borderId="5" xfId="1" applyFont="1" applyFill="1" applyBorder="1" applyAlignment="1">
      <alignment horizontal="left" vertical="center"/>
    </xf>
    <xf numFmtId="0" fontId="2" fillId="4" borderId="6" xfId="1" applyFont="1" applyFill="1" applyBorder="1" applyAlignment="1">
      <alignment horizontal="left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3" borderId="7" xfId="1" applyFont="1" applyFill="1" applyBorder="1" applyAlignment="1">
      <alignment horizontal="left" vertical="center"/>
    </xf>
    <xf numFmtId="0" fontId="2" fillId="3" borderId="8" xfId="1" applyFont="1" applyFill="1" applyBorder="1" applyAlignment="1">
      <alignment horizontal="left" vertical="center"/>
    </xf>
    <xf numFmtId="0" fontId="2" fillId="3" borderId="9" xfId="1" applyFont="1" applyFill="1" applyBorder="1" applyAlignment="1">
      <alignment horizontal="left" vertical="center"/>
    </xf>
    <xf numFmtId="4" fontId="2" fillId="0" borderId="0" xfId="1" applyNumberFormat="1" applyFont="1" applyAlignment="1">
      <alignment horizontal="right" vertical="center"/>
    </xf>
    <xf numFmtId="0" fontId="2" fillId="0" borderId="10" xfId="1" applyFont="1" applyBorder="1" applyAlignment="1">
      <alignment horizontal="left" vertical="center"/>
    </xf>
    <xf numFmtId="164" fontId="2" fillId="0" borderId="7" xfId="1" applyNumberFormat="1" applyFont="1" applyBorder="1" applyAlignment="1">
      <alignment horizontal="left" vertical="center"/>
    </xf>
    <xf numFmtId="164" fontId="2" fillId="0" borderId="8" xfId="1" applyNumberFormat="1" applyFont="1" applyBorder="1" applyAlignment="1">
      <alignment horizontal="left" vertical="center"/>
    </xf>
    <xf numFmtId="164" fontId="2" fillId="0" borderId="9" xfId="1" applyNumberFormat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Alignment="1"/>
    <xf numFmtId="165" fontId="2" fillId="0" borderId="0" xfId="2" applyNumberFormat="1" applyFont="1" applyAlignment="1">
      <alignment horizontal="left" vertical="center" wrapText="1"/>
    </xf>
    <xf numFmtId="4" fontId="2" fillId="0" borderId="0" xfId="1" applyNumberFormat="1" applyFont="1" applyAlignment="1"/>
    <xf numFmtId="165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49" fontId="2" fillId="0" borderId="0" xfId="1" quotePrefix="1" applyNumberFormat="1" applyFont="1" applyAlignment="1">
      <alignment horizontal="center" vertical="center"/>
    </xf>
    <xf numFmtId="0" fontId="11" fillId="0" borderId="0" xfId="1" applyFont="1" applyAlignment="1">
      <alignment horizontal="justify" vertical="center"/>
    </xf>
    <xf numFmtId="0" fontId="1" fillId="0" borderId="0" xfId="1">
      <alignment vertical="top"/>
    </xf>
    <xf numFmtId="167" fontId="2" fillId="0" borderId="7" xfId="3" applyNumberFormat="1" applyFont="1" applyBorder="1" applyAlignment="1">
      <alignment horizontal="center" vertical="center"/>
    </xf>
    <xf numFmtId="167" fontId="2" fillId="0" borderId="8" xfId="3" applyNumberFormat="1" applyFont="1" applyBorder="1" applyAlignment="1">
      <alignment horizontal="center" vertical="center"/>
    </xf>
    <xf numFmtId="167" fontId="2" fillId="0" borderId="9" xfId="3" applyNumberFormat="1" applyFont="1" applyBorder="1" applyAlignment="1">
      <alignment horizontal="center" vertical="center"/>
    </xf>
    <xf numFmtId="167" fontId="2" fillId="0" borderId="0" xfId="3" applyNumberFormat="1" applyFont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 wrapText="1"/>
    </xf>
    <xf numFmtId="0" fontId="2" fillId="3" borderId="0" xfId="1" applyFont="1" applyFill="1" applyAlignment="1"/>
    <xf numFmtId="167" fontId="2" fillId="3" borderId="7" xfId="3" applyNumberFormat="1" applyFont="1" applyFill="1" applyBorder="1" applyAlignment="1">
      <alignment horizontal="center" vertical="center"/>
    </xf>
    <xf numFmtId="167" fontId="2" fillId="3" borderId="8" xfId="3" applyNumberFormat="1" applyFont="1" applyFill="1" applyBorder="1" applyAlignment="1">
      <alignment horizontal="center" vertical="center"/>
    </xf>
    <xf numFmtId="167" fontId="2" fillId="3" borderId="9" xfId="3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2" fillId="0" borderId="11" xfId="1" applyFont="1" applyBorder="1" applyAlignment="1">
      <alignment horizontal="center" vertical="justify" wrapText="1"/>
    </xf>
    <xf numFmtId="0" fontId="2" fillId="0" borderId="12" xfId="1" applyFont="1" applyBorder="1" applyAlignment="1">
      <alignment horizontal="center" vertical="justify" wrapText="1"/>
    </xf>
    <xf numFmtId="0" fontId="2" fillId="0" borderId="13" xfId="1" applyFont="1" applyBorder="1" applyAlignment="1">
      <alignment horizontal="center" vertical="justify" wrapText="1"/>
    </xf>
    <xf numFmtId="0" fontId="2" fillId="0" borderId="14" xfId="1" applyFont="1" applyBorder="1" applyAlignment="1">
      <alignment horizontal="center" vertical="justify" wrapText="1"/>
    </xf>
    <xf numFmtId="0" fontId="2" fillId="0" borderId="15" xfId="1" applyFont="1" applyBorder="1" applyAlignment="1">
      <alignment horizontal="center" vertical="justify" wrapText="1"/>
    </xf>
    <xf numFmtId="14" fontId="2" fillId="0" borderId="0" xfId="1" applyNumberFormat="1" applyFont="1" applyAlignment="1">
      <alignment horizontal="center" vertical="center"/>
    </xf>
    <xf numFmtId="168" fontId="2" fillId="0" borderId="11" xfId="1" applyNumberFormat="1" applyFont="1" applyBorder="1" applyAlignment="1">
      <alignment horizontal="center" vertical="center"/>
    </xf>
    <xf numFmtId="168" fontId="2" fillId="0" borderId="12" xfId="1" applyNumberFormat="1" applyFont="1" applyBorder="1" applyAlignment="1">
      <alignment horizontal="center" vertical="center"/>
    </xf>
    <xf numFmtId="168" fontId="2" fillId="0" borderId="13" xfId="1" applyNumberFormat="1" applyFont="1" applyBorder="1" applyAlignment="1">
      <alignment horizontal="center" vertical="center"/>
    </xf>
    <xf numFmtId="49" fontId="2" fillId="2" borderId="14" xfId="1" applyNumberFormat="1" applyFont="1" applyFill="1" applyBorder="1" applyAlignment="1">
      <alignment horizontal="center" vertical="center"/>
    </xf>
    <xf numFmtId="49" fontId="2" fillId="2" borderId="12" xfId="1" applyNumberFormat="1" applyFont="1" applyFill="1" applyBorder="1" applyAlignment="1">
      <alignment horizontal="center" vertical="center"/>
    </xf>
    <xf numFmtId="49" fontId="2" fillId="2" borderId="13" xfId="1" applyNumberFormat="1" applyFont="1" applyFill="1" applyBorder="1" applyAlignment="1">
      <alignment horizontal="center" vertical="center"/>
    </xf>
    <xf numFmtId="168" fontId="2" fillId="0" borderId="0" xfId="1" applyNumberFormat="1" applyFont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4" fontId="2" fillId="2" borderId="0" xfId="1" applyNumberFormat="1" applyFont="1" applyFill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3" fillId="0" borderId="0" xfId="1" applyFont="1" applyAlignment="1"/>
    <xf numFmtId="0" fontId="13" fillId="3" borderId="0" xfId="1" applyFont="1" applyFill="1" applyAlignment="1"/>
    <xf numFmtId="0" fontId="15" fillId="5" borderId="16" xfId="4" applyFont="1" applyFill="1" applyBorder="1" applyAlignment="1">
      <alignment horizontal="right" vertical="center" wrapText="1"/>
    </xf>
    <xf numFmtId="0" fontId="15" fillId="5" borderId="17" xfId="4" applyFont="1" applyFill="1" applyBorder="1" applyAlignment="1">
      <alignment horizontal="center" vertical="center" wrapText="1"/>
    </xf>
    <xf numFmtId="0" fontId="15" fillId="5" borderId="18" xfId="4" applyFont="1" applyFill="1" applyBorder="1" applyAlignment="1">
      <alignment horizontal="center" vertical="center" wrapText="1"/>
    </xf>
    <xf numFmtId="0" fontId="15" fillId="5" borderId="19" xfId="4" applyFont="1" applyFill="1" applyBorder="1" applyAlignment="1">
      <alignment horizontal="right" vertical="center" wrapText="1"/>
    </xf>
    <xf numFmtId="0" fontId="15" fillId="5" borderId="20" xfId="4" applyFont="1" applyFill="1" applyBorder="1" applyAlignment="1">
      <alignment horizontal="center" vertical="center" wrapText="1"/>
    </xf>
    <xf numFmtId="0" fontId="15" fillId="5" borderId="21" xfId="4" applyFont="1" applyFill="1" applyBorder="1" applyAlignment="1">
      <alignment horizontal="center" vertical="center" wrapText="1"/>
    </xf>
    <xf numFmtId="0" fontId="16" fillId="0" borderId="22" xfId="1" applyFont="1" applyBorder="1" applyAlignment="1" applyProtection="1">
      <alignment vertical="center"/>
      <protection locked="0"/>
    </xf>
    <xf numFmtId="0" fontId="16" fillId="0" borderId="23" xfId="1" applyFont="1" applyBorder="1" applyAlignment="1" applyProtection="1">
      <alignment vertical="center"/>
      <protection locked="0"/>
    </xf>
    <xf numFmtId="4" fontId="16" fillId="0" borderId="23" xfId="5" applyNumberFormat="1" applyFont="1" applyBorder="1" applyProtection="1">
      <alignment vertical="center"/>
      <protection locked="0"/>
    </xf>
    <xf numFmtId="0" fontId="17" fillId="0" borderId="24" xfId="1" applyFont="1" applyBorder="1" applyAlignment="1" applyProtection="1">
      <alignment vertical="center"/>
      <protection locked="0"/>
    </xf>
    <xf numFmtId="0" fontId="17" fillId="0" borderId="10" xfId="1" applyFont="1" applyBorder="1" applyAlignment="1" applyProtection="1">
      <alignment vertical="center"/>
      <protection locked="0"/>
    </xf>
    <xf numFmtId="4" fontId="17" fillId="0" borderId="10" xfId="5" applyNumberFormat="1" applyFont="1" applyBorder="1" applyProtection="1">
      <alignment vertical="center"/>
      <protection locked="0"/>
    </xf>
    <xf numFmtId="0" fontId="18" fillId="0" borderId="24" xfId="1" applyFont="1" applyBorder="1" applyAlignment="1" applyProtection="1">
      <alignment vertical="center"/>
      <protection locked="0"/>
    </xf>
    <xf numFmtId="0" fontId="18" fillId="0" borderId="10" xfId="1" applyFont="1" applyBorder="1" applyAlignment="1" applyProtection="1">
      <alignment vertical="center"/>
      <protection locked="0"/>
    </xf>
    <xf numFmtId="4" fontId="18" fillId="0" borderId="10" xfId="5" applyNumberFormat="1" applyFont="1" applyBorder="1" applyProtection="1">
      <alignment vertical="center"/>
      <protection locked="0"/>
    </xf>
    <xf numFmtId="2" fontId="13" fillId="3" borderId="5" xfId="6" applyNumberFormat="1" applyFont="1" applyFill="1" applyBorder="1" applyAlignment="1">
      <alignment horizontal="center" vertical="top" wrapText="1"/>
    </xf>
    <xf numFmtId="0" fontId="19" fillId="0" borderId="0" xfId="1" applyFont="1">
      <alignment vertical="top"/>
    </xf>
    <xf numFmtId="169" fontId="2" fillId="2" borderId="0" xfId="1" applyNumberFormat="1" applyFont="1" applyFill="1" applyAlignment="1">
      <alignment horizontal="center" vertical="center"/>
    </xf>
    <xf numFmtId="0" fontId="2" fillId="0" borderId="0" xfId="1" applyFont="1" applyAlignment="1">
      <alignment horizontal="center"/>
    </xf>
    <xf numFmtId="169" fontId="2" fillId="0" borderId="0" xfId="1" applyNumberFormat="1" applyFont="1" applyAlignment="1">
      <alignment horizontal="center" vertical="center"/>
    </xf>
    <xf numFmtId="0" fontId="2" fillId="6" borderId="1" xfId="1" applyFont="1" applyFill="1" applyBorder="1" applyAlignment="1">
      <alignment horizontal="center" vertical="justify"/>
    </xf>
    <xf numFmtId="0" fontId="2" fillId="6" borderId="2" xfId="1" applyFont="1" applyFill="1" applyBorder="1" applyAlignment="1">
      <alignment horizontal="center" vertical="justify"/>
    </xf>
    <xf numFmtId="0" fontId="2" fillId="6" borderId="3" xfId="1" applyFont="1" applyFill="1" applyBorder="1" applyAlignment="1">
      <alignment horizontal="center" vertical="justify"/>
    </xf>
    <xf numFmtId="0" fontId="2" fillId="6" borderId="1" xfId="1" applyFont="1" applyFill="1" applyBorder="1" applyAlignment="1">
      <alignment horizontal="center"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 vertical="center" wrapText="1"/>
    </xf>
    <xf numFmtId="0" fontId="2" fillId="6" borderId="7" xfId="1" applyFont="1" applyFill="1" applyBorder="1" applyAlignment="1">
      <alignment horizontal="center" vertical="center"/>
    </xf>
    <xf numFmtId="0" fontId="2" fillId="6" borderId="8" xfId="1" applyFont="1" applyFill="1" applyBorder="1" applyAlignment="1">
      <alignment horizontal="center" vertical="center"/>
    </xf>
    <xf numFmtId="0" fontId="2" fillId="6" borderId="9" xfId="1" applyFont="1" applyFill="1" applyBorder="1" applyAlignment="1">
      <alignment horizontal="center" vertical="center"/>
    </xf>
    <xf numFmtId="0" fontId="2" fillId="6" borderId="4" xfId="1" applyFont="1" applyFill="1" applyBorder="1" applyAlignment="1">
      <alignment horizontal="center" vertical="justify"/>
    </xf>
    <xf numFmtId="0" fontId="2" fillId="6" borderId="5" xfId="1" applyFont="1" applyFill="1" applyBorder="1" applyAlignment="1">
      <alignment horizontal="center" vertical="justify"/>
    </xf>
    <xf numFmtId="0" fontId="2" fillId="6" borderId="6" xfId="1" applyFont="1" applyFill="1" applyBorder="1" applyAlignment="1">
      <alignment horizontal="center" vertical="justify"/>
    </xf>
    <xf numFmtId="0" fontId="2" fillId="6" borderId="4" xfId="1" applyFont="1" applyFill="1" applyBorder="1" applyAlignment="1">
      <alignment horizontal="center" vertical="center" wrapText="1"/>
    </xf>
    <xf numFmtId="0" fontId="2" fillId="6" borderId="5" xfId="1" applyFont="1" applyFill="1" applyBorder="1" applyAlignment="1">
      <alignment horizontal="center" vertical="center" wrapText="1"/>
    </xf>
    <xf numFmtId="0" fontId="2" fillId="6" borderId="6" xfId="1" applyFont="1" applyFill="1" applyBorder="1" applyAlignment="1">
      <alignment horizontal="center" vertical="center" wrapText="1"/>
    </xf>
    <xf numFmtId="0" fontId="2" fillId="7" borderId="7" xfId="1" applyFont="1" applyFill="1" applyBorder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2" fillId="7" borderId="9" xfId="1" applyFont="1" applyFill="1" applyBorder="1" applyAlignment="1">
      <alignment horizontal="center" vertical="center"/>
    </xf>
    <xf numFmtId="169" fontId="2" fillId="8" borderId="7" xfId="1" applyNumberFormat="1" applyFont="1" applyFill="1" applyBorder="1" applyAlignment="1">
      <alignment horizontal="right" vertical="center"/>
    </xf>
    <xf numFmtId="169" fontId="2" fillId="8" borderId="8" xfId="1" applyNumberFormat="1" applyFont="1" applyFill="1" applyBorder="1" applyAlignment="1">
      <alignment horizontal="right" vertical="center"/>
    </xf>
    <xf numFmtId="169" fontId="2" fillId="8" borderId="9" xfId="1" applyNumberFormat="1" applyFont="1" applyFill="1" applyBorder="1" applyAlignment="1">
      <alignment horizontal="right" vertical="center"/>
    </xf>
    <xf numFmtId="4" fontId="2" fillId="8" borderId="7" xfId="1" applyNumberFormat="1" applyFont="1" applyFill="1" applyBorder="1" applyAlignment="1">
      <alignment horizontal="center" vertical="center"/>
    </xf>
    <xf numFmtId="4" fontId="2" fillId="8" borderId="8" xfId="1" applyNumberFormat="1" applyFont="1" applyFill="1" applyBorder="1" applyAlignment="1">
      <alignment horizontal="center" vertical="center"/>
    </xf>
    <xf numFmtId="4" fontId="2" fillId="8" borderId="9" xfId="1" applyNumberFormat="1" applyFont="1" applyFill="1" applyBorder="1" applyAlignment="1">
      <alignment horizontal="center" vertical="center"/>
    </xf>
    <xf numFmtId="10" fontId="2" fillId="8" borderId="7" xfId="1" applyNumberFormat="1" applyFont="1" applyFill="1" applyBorder="1" applyAlignment="1">
      <alignment horizontal="center" vertical="center"/>
    </xf>
    <xf numFmtId="10" fontId="2" fillId="8" borderId="9" xfId="1" applyNumberFormat="1" applyFont="1" applyFill="1" applyBorder="1" applyAlignment="1">
      <alignment horizontal="center" vertical="center"/>
    </xf>
    <xf numFmtId="4" fontId="20" fillId="8" borderId="7" xfId="1" applyNumberFormat="1" applyFont="1" applyFill="1" applyBorder="1" applyAlignment="1">
      <alignment horizontal="center" vertical="center"/>
    </xf>
    <xf numFmtId="4" fontId="20" fillId="8" borderId="8" xfId="1" applyNumberFormat="1" applyFont="1" applyFill="1" applyBorder="1" applyAlignment="1">
      <alignment horizontal="center" vertical="center"/>
    </xf>
    <xf numFmtId="4" fontId="20" fillId="8" borderId="9" xfId="1" applyNumberFormat="1" applyFont="1" applyFill="1" applyBorder="1" applyAlignment="1">
      <alignment horizontal="center" vertical="center"/>
    </xf>
    <xf numFmtId="10" fontId="20" fillId="8" borderId="7" xfId="1" applyNumberFormat="1" applyFont="1" applyFill="1" applyBorder="1" applyAlignment="1">
      <alignment horizontal="center" vertical="center"/>
    </xf>
    <xf numFmtId="10" fontId="20" fillId="8" borderId="9" xfId="1" applyNumberFormat="1" applyFont="1" applyFill="1" applyBorder="1" applyAlignment="1">
      <alignment horizontal="center" vertical="center"/>
    </xf>
    <xf numFmtId="169" fontId="2" fillId="3" borderId="7" xfId="1" applyNumberFormat="1" applyFont="1" applyFill="1" applyBorder="1" applyAlignment="1">
      <alignment horizontal="right" vertical="center"/>
    </xf>
    <xf numFmtId="169" fontId="2" fillId="3" borderId="8" xfId="1" applyNumberFormat="1" applyFont="1" applyFill="1" applyBorder="1" applyAlignment="1">
      <alignment horizontal="right" vertical="center"/>
    </xf>
    <xf numFmtId="169" fontId="2" fillId="3" borderId="9" xfId="1" applyNumberFormat="1" applyFont="1" applyFill="1" applyBorder="1" applyAlignment="1">
      <alignment horizontal="right" vertical="center"/>
    </xf>
    <xf numFmtId="4" fontId="2" fillId="3" borderId="7" xfId="1" applyNumberFormat="1" applyFont="1" applyFill="1" applyBorder="1" applyAlignment="1">
      <alignment horizontal="center" vertical="center"/>
    </xf>
    <xf numFmtId="4" fontId="2" fillId="3" borderId="8" xfId="1" applyNumberFormat="1" applyFont="1" applyFill="1" applyBorder="1" applyAlignment="1">
      <alignment horizontal="center" vertical="center"/>
    </xf>
    <xf numFmtId="4" fontId="2" fillId="3" borderId="9" xfId="1" applyNumberFormat="1" applyFont="1" applyFill="1" applyBorder="1" applyAlignment="1">
      <alignment horizontal="center" vertical="center"/>
    </xf>
    <xf numFmtId="10" fontId="2" fillId="3" borderId="7" xfId="1" applyNumberFormat="1" applyFont="1" applyFill="1" applyBorder="1" applyAlignment="1">
      <alignment horizontal="center" vertical="center"/>
    </xf>
    <xf numFmtId="10" fontId="2" fillId="3" borderId="9" xfId="1" applyNumberFormat="1" applyFont="1" applyFill="1" applyBorder="1" applyAlignment="1">
      <alignment horizontal="center" vertical="center"/>
    </xf>
    <xf numFmtId="4" fontId="20" fillId="3" borderId="7" xfId="1" applyNumberFormat="1" applyFont="1" applyFill="1" applyBorder="1" applyAlignment="1">
      <alignment horizontal="center" vertical="center"/>
    </xf>
    <xf numFmtId="4" fontId="20" fillId="3" borderId="8" xfId="1" applyNumberFormat="1" applyFont="1" applyFill="1" applyBorder="1" applyAlignment="1">
      <alignment horizontal="center" vertical="center"/>
    </xf>
    <xf numFmtId="4" fontId="20" fillId="3" borderId="9" xfId="1" applyNumberFormat="1" applyFont="1" applyFill="1" applyBorder="1" applyAlignment="1">
      <alignment horizontal="center" vertical="center"/>
    </xf>
    <xf numFmtId="10" fontId="20" fillId="3" borderId="7" xfId="1" applyNumberFormat="1" applyFont="1" applyFill="1" applyBorder="1" applyAlignment="1">
      <alignment horizontal="center" vertical="center"/>
    </xf>
    <xf numFmtId="10" fontId="20" fillId="3" borderId="9" xfId="1" applyNumberFormat="1" applyFont="1" applyFill="1" applyBorder="1" applyAlignment="1">
      <alignment horizontal="center" vertical="center"/>
    </xf>
    <xf numFmtId="4" fontId="2" fillId="7" borderId="7" xfId="1" applyNumberFormat="1" applyFont="1" applyFill="1" applyBorder="1" applyAlignment="1">
      <alignment horizontal="right" vertical="center"/>
    </xf>
    <xf numFmtId="4" fontId="2" fillId="7" borderId="8" xfId="1" applyNumberFormat="1" applyFont="1" applyFill="1" applyBorder="1" applyAlignment="1">
      <alignment horizontal="right" vertical="center"/>
    </xf>
    <xf numFmtId="4" fontId="2" fillId="7" borderId="9" xfId="1" applyNumberFormat="1" applyFont="1" applyFill="1" applyBorder="1" applyAlignment="1">
      <alignment horizontal="right" vertical="center"/>
    </xf>
    <xf numFmtId="4" fontId="2" fillId="7" borderId="7" xfId="1" applyNumberFormat="1" applyFont="1" applyFill="1" applyBorder="1" applyAlignment="1">
      <alignment horizontal="center" vertical="center"/>
    </xf>
    <xf numFmtId="4" fontId="2" fillId="7" borderId="8" xfId="1" applyNumberFormat="1" applyFont="1" applyFill="1" applyBorder="1" applyAlignment="1">
      <alignment horizontal="center" vertical="center"/>
    </xf>
    <xf numFmtId="4" fontId="2" fillId="7" borderId="9" xfId="1" applyNumberFormat="1" applyFont="1" applyFill="1" applyBorder="1" applyAlignment="1">
      <alignment horizontal="center" vertical="center"/>
    </xf>
    <xf numFmtId="10" fontId="2" fillId="7" borderId="7" xfId="1" applyNumberFormat="1" applyFont="1" applyFill="1" applyBorder="1" applyAlignment="1">
      <alignment horizontal="center" vertical="center"/>
    </xf>
    <xf numFmtId="10" fontId="2" fillId="7" borderId="9" xfId="1" applyNumberFormat="1" applyFont="1" applyFill="1" applyBorder="1" applyAlignment="1">
      <alignment horizontal="center" vertical="center"/>
    </xf>
    <xf numFmtId="4" fontId="20" fillId="7" borderId="7" xfId="1" applyNumberFormat="1" applyFont="1" applyFill="1" applyBorder="1" applyAlignment="1">
      <alignment horizontal="center" vertical="center"/>
    </xf>
    <xf numFmtId="4" fontId="20" fillId="7" borderId="8" xfId="1" applyNumberFormat="1" applyFont="1" applyFill="1" applyBorder="1" applyAlignment="1">
      <alignment horizontal="center" vertical="center"/>
    </xf>
    <xf numFmtId="4" fontId="20" fillId="7" borderId="9" xfId="1" applyNumberFormat="1" applyFont="1" applyFill="1" applyBorder="1" applyAlignment="1">
      <alignment horizontal="center" vertical="center"/>
    </xf>
    <xf numFmtId="10" fontId="20" fillId="7" borderId="7" xfId="1" applyNumberFormat="1" applyFont="1" applyFill="1" applyBorder="1" applyAlignment="1">
      <alignment horizontal="center" vertical="center"/>
    </xf>
    <xf numFmtId="10" fontId="20" fillId="7" borderId="9" xfId="1" applyNumberFormat="1" applyFont="1" applyFill="1" applyBorder="1" applyAlignment="1">
      <alignment horizontal="center" vertical="center"/>
    </xf>
    <xf numFmtId="169" fontId="2" fillId="3" borderId="0" xfId="1" applyNumberFormat="1" applyFont="1" applyFill="1" applyAlignment="1">
      <alignment horizontal="center" vertical="center"/>
    </xf>
    <xf numFmtId="4" fontId="2" fillId="3" borderId="0" xfId="1" applyNumberFormat="1" applyFont="1" applyFill="1" applyAlignment="1">
      <alignment horizontal="center" vertical="center"/>
    </xf>
    <xf numFmtId="10" fontId="2" fillId="3" borderId="0" xfId="1" applyNumberFormat="1" applyFont="1" applyFill="1" applyAlignment="1">
      <alignment horizontal="center" vertical="center"/>
    </xf>
    <xf numFmtId="4" fontId="20" fillId="3" borderId="0" xfId="1" applyNumberFormat="1" applyFont="1" applyFill="1" applyAlignment="1">
      <alignment horizontal="center" vertical="center"/>
    </xf>
    <xf numFmtId="10" fontId="20" fillId="3" borderId="0" xfId="1" applyNumberFormat="1" applyFont="1" applyFill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70" fontId="2" fillId="0" borderId="0" xfId="1" applyNumberFormat="1" applyFont="1" applyAlignment="1">
      <alignment horizontal="center" vertical="center"/>
    </xf>
    <xf numFmtId="0" fontId="2" fillId="6" borderId="10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/>
    </xf>
    <xf numFmtId="169" fontId="2" fillId="7" borderId="7" xfId="1" applyNumberFormat="1" applyFont="1" applyFill="1" applyBorder="1" applyAlignment="1">
      <alignment horizontal="right" vertical="center"/>
    </xf>
    <xf numFmtId="169" fontId="2" fillId="7" borderId="8" xfId="1" applyNumberFormat="1" applyFont="1" applyFill="1" applyBorder="1" applyAlignment="1">
      <alignment horizontal="right" vertical="center"/>
    </xf>
    <xf numFmtId="169" fontId="2" fillId="7" borderId="9" xfId="1" applyNumberFormat="1" applyFont="1" applyFill="1" applyBorder="1" applyAlignment="1">
      <alignment horizontal="right" vertical="center"/>
    </xf>
    <xf numFmtId="4" fontId="21" fillId="9" borderId="0" xfId="1" applyNumberFormat="1" applyFont="1" applyFill="1" applyAlignment="1">
      <alignment horizontal="right" vertical="center" wrapText="1"/>
    </xf>
    <xf numFmtId="3" fontId="21" fillId="9" borderId="0" xfId="1" applyNumberFormat="1" applyFont="1" applyFill="1" applyAlignment="1">
      <alignment horizontal="right" vertical="center" wrapText="1"/>
    </xf>
    <xf numFmtId="0" fontId="2" fillId="2" borderId="0" xfId="1" applyFont="1" applyFill="1" applyAlignment="1"/>
    <xf numFmtId="0" fontId="22" fillId="10" borderId="0" xfId="2" applyFont="1" applyFill="1"/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4" fontId="22" fillId="10" borderId="0" xfId="2" applyNumberFormat="1" applyFont="1" applyFill="1"/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justify" wrapText="1"/>
    </xf>
    <xf numFmtId="0" fontId="9" fillId="0" borderId="0" xfId="1" applyFont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24" fillId="3" borderId="10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/>
    </xf>
    <xf numFmtId="0" fontId="2" fillId="3" borderId="25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 wrapText="1"/>
    </xf>
    <xf numFmtId="0" fontId="25" fillId="3" borderId="10" xfId="1" applyFont="1" applyFill="1" applyBorder="1" applyAlignment="1">
      <alignment horizontal="center" vertical="center"/>
    </xf>
    <xf numFmtId="14" fontId="2" fillId="3" borderId="7" xfId="1" applyNumberFormat="1" applyFont="1" applyFill="1" applyBorder="1" applyAlignment="1">
      <alignment horizontal="center" vertical="center"/>
    </xf>
    <xf numFmtId="14" fontId="2" fillId="3" borderId="8" xfId="1" applyNumberFormat="1" applyFont="1" applyFill="1" applyBorder="1" applyAlignment="1">
      <alignment horizontal="center" vertical="center"/>
    </xf>
    <xf numFmtId="14" fontId="2" fillId="3" borderId="9" xfId="1" applyNumberFormat="1" applyFont="1" applyFill="1" applyBorder="1" applyAlignment="1">
      <alignment horizontal="center" vertical="center"/>
    </xf>
    <xf numFmtId="3" fontId="2" fillId="3" borderId="7" xfId="1" applyNumberFormat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4" fontId="2" fillId="3" borderId="10" xfId="1" applyNumberFormat="1" applyFont="1" applyFill="1" applyBorder="1" applyAlignment="1">
      <alignment horizontal="center" vertical="center"/>
    </xf>
    <xf numFmtId="4" fontId="2" fillId="3" borderId="25" xfId="1" applyNumberFormat="1" applyFont="1" applyFill="1" applyBorder="1" applyAlignment="1">
      <alignment horizontal="center" vertical="center"/>
    </xf>
    <xf numFmtId="0" fontId="25" fillId="3" borderId="7" xfId="1" applyFont="1" applyFill="1" applyBorder="1" applyAlignment="1">
      <alignment horizontal="center" vertical="center"/>
    </xf>
    <xf numFmtId="0" fontId="25" fillId="3" borderId="8" xfId="1" applyFont="1" applyFill="1" applyBorder="1" applyAlignment="1">
      <alignment horizontal="center" vertical="center"/>
    </xf>
    <xf numFmtId="0" fontId="25" fillId="3" borderId="9" xfId="1" applyFont="1" applyFill="1" applyBorder="1" applyAlignment="1">
      <alignment horizontal="center" vertical="center"/>
    </xf>
    <xf numFmtId="4" fontId="2" fillId="0" borderId="7" xfId="1" applyNumberFormat="1" applyFont="1" applyBorder="1" applyAlignment="1">
      <alignment horizontal="center" vertical="justify" wrapText="1"/>
    </xf>
    <xf numFmtId="4" fontId="2" fillId="0" borderId="8" xfId="1" applyNumberFormat="1" applyFont="1" applyBorder="1" applyAlignment="1">
      <alignment horizontal="center" vertical="justify" wrapText="1"/>
    </xf>
    <xf numFmtId="4" fontId="2" fillId="0" borderId="9" xfId="1" applyNumberFormat="1" applyFont="1" applyBorder="1" applyAlignment="1">
      <alignment horizontal="center" vertical="justify" wrapText="1"/>
    </xf>
    <xf numFmtId="3" fontId="2" fillId="0" borderId="7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4" fontId="2" fillId="8" borderId="10" xfId="1" applyNumberFormat="1" applyFont="1" applyFill="1" applyBorder="1" applyAlignment="1">
      <alignment horizontal="center" vertical="center"/>
    </xf>
    <xf numFmtId="4" fontId="2" fillId="8" borderId="25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2" xfId="1" applyFont="1" applyFill="1" applyBorder="1" applyAlignment="1">
      <alignment horizontal="center" vertical="justify" wrapText="1"/>
    </xf>
    <xf numFmtId="4" fontId="2" fillId="0" borderId="0" xfId="1" applyNumberFormat="1" applyFont="1" applyAlignment="1">
      <alignment horizontal="center" vertical="center"/>
    </xf>
    <xf numFmtId="0" fontId="2" fillId="7" borderId="1" xfId="1" applyFont="1" applyFill="1" applyBorder="1" applyAlignment="1">
      <alignment horizontal="center" vertical="justify"/>
    </xf>
    <xf numFmtId="0" fontId="2" fillId="7" borderId="2" xfId="1" applyFont="1" applyFill="1" applyBorder="1" applyAlignment="1">
      <alignment horizontal="center" vertical="justify"/>
    </xf>
    <xf numFmtId="0" fontId="2" fillId="7" borderId="3" xfId="1" applyFont="1" applyFill="1" applyBorder="1" applyAlignment="1">
      <alignment horizontal="center" vertical="justify"/>
    </xf>
    <xf numFmtId="0" fontId="2" fillId="7" borderId="10" xfId="1" applyFont="1" applyFill="1" applyBorder="1" applyAlignment="1">
      <alignment horizontal="center" vertical="center" wrapText="1"/>
    </xf>
    <xf numFmtId="0" fontId="2" fillId="7" borderId="10" xfId="1" applyFont="1" applyFill="1" applyBorder="1" applyAlignment="1">
      <alignment horizontal="center" vertical="center"/>
    </xf>
    <xf numFmtId="0" fontId="2" fillId="7" borderId="25" xfId="1" applyFont="1" applyFill="1" applyBorder="1" applyAlignment="1">
      <alignment horizontal="center" vertical="center"/>
    </xf>
    <xf numFmtId="0" fontId="2" fillId="7" borderId="4" xfId="1" applyFont="1" applyFill="1" applyBorder="1" applyAlignment="1">
      <alignment horizontal="center" vertical="justify"/>
    </xf>
    <xf numFmtId="0" fontId="2" fillId="7" borderId="5" xfId="1" applyFont="1" applyFill="1" applyBorder="1" applyAlignment="1">
      <alignment horizontal="center" vertical="justify"/>
    </xf>
    <xf numFmtId="0" fontId="2" fillId="7" borderId="6" xfId="1" applyFont="1" applyFill="1" applyBorder="1" applyAlignment="1">
      <alignment horizontal="center" vertical="justify"/>
    </xf>
    <xf numFmtId="0" fontId="2" fillId="0" borderId="10" xfId="1" applyFont="1" applyBorder="1" applyAlignment="1">
      <alignment horizontal="center" vertical="center"/>
    </xf>
    <xf numFmtId="4" fontId="2" fillId="0" borderId="10" xfId="1" applyNumberFormat="1" applyFont="1" applyBorder="1" applyAlignment="1">
      <alignment horizontal="center" vertical="center"/>
    </xf>
    <xf numFmtId="10" fontId="2" fillId="0" borderId="10" xfId="1" applyNumberFormat="1" applyFont="1" applyBorder="1" applyAlignment="1">
      <alignment horizontal="center" vertical="center"/>
    </xf>
    <xf numFmtId="10" fontId="2" fillId="0" borderId="25" xfId="1" applyNumberFormat="1" applyFont="1" applyBorder="1" applyAlignment="1">
      <alignment horizontal="center" vertical="center"/>
    </xf>
    <xf numFmtId="10" fontId="2" fillId="3" borderId="10" xfId="1" applyNumberFormat="1" applyFont="1" applyFill="1" applyBorder="1" applyAlignment="1">
      <alignment horizontal="center" vertical="center"/>
    </xf>
    <xf numFmtId="10" fontId="2" fillId="3" borderId="25" xfId="1" applyNumberFormat="1" applyFont="1" applyFill="1" applyBorder="1" applyAlignment="1">
      <alignment horizontal="center" vertical="center"/>
    </xf>
    <xf numFmtId="0" fontId="2" fillId="2" borderId="0" xfId="1" applyFont="1" applyFill="1">
      <alignment vertical="top"/>
    </xf>
    <xf numFmtId="0" fontId="24" fillId="8" borderId="1" xfId="1" applyFont="1" applyFill="1" applyBorder="1" applyAlignment="1">
      <alignment horizontal="left" vertical="top" wrapText="1"/>
    </xf>
    <xf numFmtId="0" fontId="24" fillId="8" borderId="2" xfId="1" applyFont="1" applyFill="1" applyBorder="1" applyAlignment="1">
      <alignment horizontal="left" vertical="top" wrapText="1"/>
    </xf>
    <xf numFmtId="0" fontId="24" fillId="8" borderId="3" xfId="1" applyFont="1" applyFill="1" applyBorder="1" applyAlignment="1">
      <alignment horizontal="left" vertical="top" wrapText="1"/>
    </xf>
    <xf numFmtId="0" fontId="24" fillId="8" borderId="26" xfId="1" applyFont="1" applyFill="1" applyBorder="1" applyAlignment="1">
      <alignment horizontal="left" vertical="top" wrapText="1"/>
    </xf>
    <xf numFmtId="0" fontId="24" fillId="8" borderId="0" xfId="1" applyFont="1" applyFill="1" applyAlignment="1">
      <alignment horizontal="left" vertical="top" wrapText="1"/>
    </xf>
    <xf numFmtId="0" fontId="24" fillId="8" borderId="27" xfId="1" applyFont="1" applyFill="1" applyBorder="1" applyAlignment="1">
      <alignment horizontal="left" vertical="top" wrapText="1"/>
    </xf>
    <xf numFmtId="0" fontId="24" fillId="8" borderId="4" xfId="1" applyFont="1" applyFill="1" applyBorder="1" applyAlignment="1">
      <alignment horizontal="left" vertical="top" wrapText="1"/>
    </xf>
    <xf numFmtId="0" fontId="24" fillId="8" borderId="5" xfId="1" applyFont="1" applyFill="1" applyBorder="1" applyAlignment="1">
      <alignment horizontal="left" vertical="top" wrapText="1"/>
    </xf>
    <xf numFmtId="0" fontId="24" fillId="8" borderId="6" xfId="1" applyFont="1" applyFill="1" applyBorder="1" applyAlignment="1">
      <alignment horizontal="left" vertical="top" wrapText="1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left" vertical="center"/>
    </xf>
    <xf numFmtId="0" fontId="2" fillId="0" borderId="35" xfId="1" applyFont="1" applyBorder="1" applyAlignment="1">
      <alignment horizontal="left" vertical="center"/>
    </xf>
    <xf numFmtId="0" fontId="2" fillId="0" borderId="36" xfId="1" applyFont="1" applyBorder="1" applyAlignment="1">
      <alignment horizontal="left" vertical="center"/>
    </xf>
    <xf numFmtId="49" fontId="2" fillId="3" borderId="21" xfId="1" applyNumberFormat="1" applyFont="1" applyFill="1" applyBorder="1" applyAlignment="1">
      <alignment horizontal="center" vertical="center"/>
    </xf>
    <xf numFmtId="49" fontId="2" fillId="3" borderId="37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39" xfId="1" applyFont="1" applyBorder="1" applyAlignment="1">
      <alignment horizontal="left" vertical="center" wrapText="1"/>
    </xf>
    <xf numFmtId="0" fontId="2" fillId="0" borderId="40" xfId="1" applyFont="1" applyBorder="1" applyAlignment="1">
      <alignment horizontal="left" vertical="center" wrapText="1"/>
    </xf>
    <xf numFmtId="0" fontId="2" fillId="0" borderId="41" xfId="1" applyFont="1" applyBorder="1" applyAlignment="1">
      <alignment horizontal="center" vertical="center"/>
    </xf>
    <xf numFmtId="0" fontId="2" fillId="0" borderId="42" xfId="1" applyFont="1" applyBorder="1" applyAlignment="1">
      <alignment horizontal="left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 wrapText="1"/>
    </xf>
    <xf numFmtId="0" fontId="2" fillId="0" borderId="45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39" xfId="1" applyFont="1" applyBorder="1" applyAlignment="1">
      <alignment horizontal="left" vertical="center"/>
    </xf>
    <xf numFmtId="0" fontId="2" fillId="0" borderId="4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6" fillId="0" borderId="10" xfId="5" applyFont="1" applyBorder="1" applyAlignment="1">
      <alignment horizontal="center" vertical="center"/>
    </xf>
    <xf numFmtId="0" fontId="27" fillId="0" borderId="0" xfId="7"/>
    <xf numFmtId="0" fontId="26" fillId="0" borderId="0" xfId="5" applyFont="1" applyAlignment="1">
      <alignment horizontal="center" vertical="center"/>
    </xf>
    <xf numFmtId="4" fontId="28" fillId="0" borderId="0" xfId="1" applyNumberFormat="1" applyFont="1" applyAlignment="1">
      <alignment horizontal="center" vertical="center"/>
    </xf>
    <xf numFmtId="0" fontId="29" fillId="0" borderId="0" xfId="1" applyFont="1" applyAlignment="1">
      <alignment horizontal="center" vertical="center" wrapText="1"/>
    </xf>
    <xf numFmtId="0" fontId="30" fillId="0" borderId="0" xfId="1" applyFont="1" applyAlignment="1">
      <alignment vertical="center" wrapText="1"/>
    </xf>
    <xf numFmtId="4" fontId="28" fillId="0" borderId="0" xfId="1" applyNumberFormat="1" applyFont="1" applyAlignment="1">
      <alignment horizontal="center"/>
    </xf>
    <xf numFmtId="0" fontId="22" fillId="0" borderId="0" xfId="1" applyFont="1" applyAlignment="1">
      <alignment horizontal="left"/>
    </xf>
    <xf numFmtId="4" fontId="28" fillId="0" borderId="0" xfId="1" applyNumberFormat="1" applyFont="1" applyAlignment="1"/>
    <xf numFmtId="0" fontId="22" fillId="0" borderId="0" xfId="1" applyFont="1" applyAlignment="1"/>
    <xf numFmtId="0" fontId="28" fillId="0" borderId="0" xfId="1" applyFont="1" applyAlignment="1">
      <alignment horizontal="center"/>
    </xf>
    <xf numFmtId="0" fontId="28" fillId="0" borderId="0" xfId="1" applyFont="1" applyAlignment="1"/>
    <xf numFmtId="49" fontId="22" fillId="0" borderId="0" xfId="1" applyNumberFormat="1" applyFont="1" applyAlignment="1">
      <alignment horizontal="left"/>
    </xf>
    <xf numFmtId="15" fontId="22" fillId="0" borderId="0" xfId="1" applyNumberFormat="1" applyFont="1" applyAlignment="1">
      <alignment horizontal="left"/>
    </xf>
    <xf numFmtId="0" fontId="28" fillId="0" borderId="0" xfId="2" applyFont="1" applyAlignment="1">
      <alignment horizontal="center" vertical="center" wrapText="1"/>
    </xf>
    <xf numFmtId="0" fontId="31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 wrapText="1"/>
    </xf>
    <xf numFmtId="0" fontId="22" fillId="0" borderId="0" xfId="2" quotePrefix="1" applyFont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2" fillId="0" borderId="0" xfId="2" applyFont="1" applyAlignment="1">
      <alignment horizontal="right" vertical="center" wrapText="1"/>
    </xf>
    <xf numFmtId="0" fontId="22" fillId="0" borderId="0" xfId="2" applyFont="1" applyAlignment="1">
      <alignment horizontal="left" vertical="center" wrapText="1"/>
    </xf>
    <xf numFmtId="0" fontId="22" fillId="3" borderId="0" xfId="1" applyFont="1" applyFill="1" applyAlignment="1"/>
    <xf numFmtId="0" fontId="22" fillId="3" borderId="0" xfId="2" applyFont="1" applyFill="1" applyAlignment="1">
      <alignment horizontal="center" vertical="center" wrapText="1"/>
    </xf>
    <xf numFmtId="0" fontId="22" fillId="3" borderId="0" xfId="2" applyFont="1" applyFill="1" applyAlignment="1">
      <alignment horizontal="left" vertical="center" wrapText="1"/>
    </xf>
    <xf numFmtId="0" fontId="28" fillId="3" borderId="0" xfId="1" applyFont="1" applyFill="1" applyAlignment="1"/>
    <xf numFmtId="15" fontId="22" fillId="3" borderId="0" xfId="1" applyNumberFormat="1" applyFont="1" applyFill="1" applyAlignment="1">
      <alignment horizontal="left"/>
    </xf>
    <xf numFmtId="0" fontId="22" fillId="3" borderId="0" xfId="2" applyFont="1" applyFill="1" applyAlignment="1">
      <alignment horizontal="center" vertical="center" wrapText="1"/>
    </xf>
    <xf numFmtId="0" fontId="22" fillId="3" borderId="0" xfId="2" applyFont="1" applyFill="1" applyAlignment="1">
      <alignment horizontal="left" vertical="center" wrapText="1"/>
    </xf>
    <xf numFmtId="0" fontId="26" fillId="11" borderId="10" xfId="5" applyFont="1" applyFill="1" applyBorder="1" applyAlignment="1">
      <alignment horizontal="center" vertical="center"/>
    </xf>
    <xf numFmtId="0" fontId="14" fillId="2" borderId="41" xfId="8" applyFont="1" applyFill="1" applyBorder="1"/>
    <xf numFmtId="0" fontId="14" fillId="2" borderId="0" xfId="8" applyFont="1" applyFill="1"/>
    <xf numFmtId="166" fontId="14" fillId="2" borderId="0" xfId="9" applyFont="1" applyFill="1" applyBorder="1" applyAlignment="1"/>
    <xf numFmtId="0" fontId="14" fillId="2" borderId="42" xfId="8" applyFont="1" applyFill="1" applyBorder="1"/>
    <xf numFmtId="4" fontId="32" fillId="2" borderId="24" xfId="8" applyNumberFormat="1" applyFont="1" applyFill="1" applyBorder="1" applyAlignment="1">
      <alignment horizontal="left" vertical="center"/>
    </xf>
    <xf numFmtId="0" fontId="32" fillId="2" borderId="7" xfId="8" applyFont="1" applyFill="1" applyBorder="1" applyAlignment="1">
      <alignment horizontal="left" vertical="center"/>
    </xf>
    <xf numFmtId="0" fontId="30" fillId="0" borderId="10" xfId="1" applyFont="1" applyBorder="1" applyAlignment="1">
      <alignment horizontal="center" vertical="center" wrapText="1"/>
    </xf>
    <xf numFmtId="0" fontId="30" fillId="0" borderId="27" xfId="1" applyFont="1" applyBorder="1" applyAlignment="1">
      <alignment vertical="center" wrapText="1"/>
    </xf>
    <xf numFmtId="0" fontId="32" fillId="2" borderId="10" xfId="8" applyFont="1" applyFill="1" applyBorder="1" applyAlignment="1">
      <alignment horizontal="left" vertical="center"/>
    </xf>
    <xf numFmtId="0" fontId="27" fillId="2" borderId="32" xfId="8" applyFill="1" applyBorder="1" applyAlignment="1">
      <alignment horizontal="left" vertical="center" wrapText="1"/>
    </xf>
    <xf numFmtId="0" fontId="27" fillId="2" borderId="4" xfId="8" applyFill="1" applyBorder="1" applyAlignment="1">
      <alignment horizontal="left" vertical="center" wrapText="1"/>
    </xf>
    <xf numFmtId="0" fontId="27" fillId="2" borderId="7" xfId="8" applyFill="1" applyBorder="1" applyAlignment="1">
      <alignment horizontal="center" vertical="center" wrapText="1"/>
    </xf>
    <xf numFmtId="0" fontId="27" fillId="2" borderId="8" xfId="8" applyFill="1" applyBorder="1" applyAlignment="1">
      <alignment horizontal="center" vertical="center" wrapText="1"/>
    </xf>
    <xf numFmtId="0" fontId="27" fillId="2" borderId="8" xfId="8" applyFill="1" applyBorder="1" applyAlignment="1">
      <alignment vertical="center" wrapText="1"/>
    </xf>
    <xf numFmtId="171" fontId="27" fillId="2" borderId="8" xfId="8" applyNumberFormat="1" applyFill="1" applyBorder="1" applyAlignment="1">
      <alignment horizontal="center" vertical="center" wrapText="1"/>
    </xf>
    <xf numFmtId="4" fontId="32" fillId="2" borderId="41" xfId="8" applyNumberFormat="1" applyFont="1" applyFill="1" applyBorder="1" applyAlignment="1">
      <alignment horizontal="left" vertical="center"/>
    </xf>
    <xf numFmtId="0" fontId="32" fillId="2" borderId="0" xfId="8" applyFont="1" applyFill="1" applyAlignment="1">
      <alignment horizontal="left" vertical="center"/>
    </xf>
    <xf numFmtId="0" fontId="27" fillId="2" borderId="0" xfId="8" applyFill="1" applyAlignment="1">
      <alignment horizontal="center" vertical="center" wrapText="1"/>
    </xf>
    <xf numFmtId="0" fontId="27" fillId="2" borderId="0" xfId="8" applyFill="1" applyAlignment="1">
      <alignment vertical="center" wrapText="1"/>
    </xf>
    <xf numFmtId="0" fontId="27" fillId="2" borderId="10" xfId="8" applyFill="1" applyBorder="1" applyAlignment="1">
      <alignment horizontal="center" vertical="center" wrapText="1"/>
    </xf>
    <xf numFmtId="171" fontId="27" fillId="3" borderId="9" xfId="8" applyNumberFormat="1" applyFill="1" applyBorder="1" applyAlignment="1">
      <alignment horizontal="center" vertical="center" wrapText="1"/>
    </xf>
    <xf numFmtId="171" fontId="27" fillId="3" borderId="7" xfId="8" applyNumberFormat="1" applyFill="1" applyBorder="1" applyAlignment="1">
      <alignment horizontal="center" vertical="center" wrapText="1"/>
    </xf>
    <xf numFmtId="0" fontId="1" fillId="0" borderId="0" xfId="1" applyAlignment="1"/>
    <xf numFmtId="10" fontId="1" fillId="0" borderId="0" xfId="1" applyNumberFormat="1" applyAlignment="1"/>
    <xf numFmtId="10" fontId="33" fillId="8" borderId="48" xfId="1" applyNumberFormat="1" applyFont="1" applyFill="1" applyBorder="1" applyAlignment="1">
      <alignment horizontal="center"/>
    </xf>
    <xf numFmtId="10" fontId="33" fillId="0" borderId="49" xfId="1" applyNumberFormat="1" applyFont="1" applyBorder="1" applyAlignment="1">
      <alignment horizontal="center"/>
    </xf>
    <xf numFmtId="2" fontId="33" fillId="0" borderId="50" xfId="1" applyNumberFormat="1" applyFont="1" applyBorder="1" applyAlignment="1">
      <alignment horizontal="center"/>
    </xf>
    <xf numFmtId="10" fontId="33" fillId="8" borderId="48" xfId="1" applyNumberFormat="1" applyFont="1" applyFill="1" applyBorder="1" applyAlignment="1">
      <alignment horizontal="center" vertical="center"/>
    </xf>
    <xf numFmtId="0" fontId="32" fillId="2" borderId="0" xfId="8" applyFont="1" applyFill="1" applyAlignment="1">
      <alignment horizontal="center"/>
    </xf>
    <xf numFmtId="0" fontId="27" fillId="2" borderId="0" xfId="8" applyFill="1"/>
    <xf numFmtId="0" fontId="32" fillId="2" borderId="42" xfId="8" applyFont="1" applyFill="1" applyBorder="1" applyAlignment="1">
      <alignment horizontal="center"/>
    </xf>
    <xf numFmtId="0" fontId="38" fillId="10" borderId="17" xfId="8" applyFont="1" applyFill="1" applyBorder="1" applyAlignment="1">
      <alignment horizontal="center" vertical="center"/>
    </xf>
    <xf numFmtId="0" fontId="38" fillId="10" borderId="51" xfId="8" applyFont="1" applyFill="1" applyBorder="1" applyAlignment="1">
      <alignment horizontal="center" vertical="center"/>
    </xf>
    <xf numFmtId="0" fontId="38" fillId="10" borderId="52" xfId="8" applyFont="1" applyFill="1" applyBorder="1" applyAlignment="1">
      <alignment horizontal="center" vertical="center"/>
    </xf>
    <xf numFmtId="0" fontId="38" fillId="10" borderId="40" xfId="8" applyFont="1" applyFill="1" applyBorder="1" applyAlignment="1">
      <alignment horizontal="center" vertical="center"/>
    </xf>
    <xf numFmtId="0" fontId="39" fillId="2" borderId="0" xfId="8" applyFont="1" applyFill="1" applyAlignment="1">
      <alignment vertical="center"/>
    </xf>
    <xf numFmtId="0" fontId="38" fillId="10" borderId="53" xfId="8" applyFont="1" applyFill="1" applyBorder="1" applyAlignment="1">
      <alignment horizontal="center" vertical="center"/>
    </xf>
    <xf numFmtId="0" fontId="38" fillId="10" borderId="10" xfId="8" applyFont="1" applyFill="1" applyBorder="1" applyAlignment="1">
      <alignment horizontal="center" vertical="center"/>
    </xf>
    <xf numFmtId="0" fontId="38" fillId="10" borderId="10" xfId="8" quotePrefix="1" applyFont="1" applyFill="1" applyBorder="1" applyAlignment="1">
      <alignment horizontal="center" vertical="center"/>
    </xf>
    <xf numFmtId="0" fontId="38" fillId="10" borderId="7" xfId="8" applyFont="1" applyFill="1" applyBorder="1" applyAlignment="1">
      <alignment horizontal="center" vertical="center"/>
    </xf>
    <xf numFmtId="0" fontId="38" fillId="10" borderId="25" xfId="8" applyFont="1" applyFill="1" applyBorder="1" applyAlignment="1">
      <alignment horizontal="center" vertical="center"/>
    </xf>
    <xf numFmtId="0" fontId="38" fillId="10" borderId="23" xfId="8" applyFont="1" applyFill="1" applyBorder="1" applyAlignment="1">
      <alignment horizontal="center" vertical="center"/>
    </xf>
    <xf numFmtId="0" fontId="38" fillId="10" borderId="23" xfId="8" quotePrefix="1" applyFont="1" applyFill="1" applyBorder="1" applyAlignment="1">
      <alignment horizontal="center" vertical="center"/>
    </xf>
    <xf numFmtId="0" fontId="38" fillId="10" borderId="54" xfId="8" applyFont="1" applyFill="1" applyBorder="1" applyAlignment="1">
      <alignment horizontal="center" vertical="center"/>
    </xf>
    <xf numFmtId="0" fontId="38" fillId="10" borderId="55" xfId="8" applyFont="1" applyFill="1" applyBorder="1" applyAlignment="1">
      <alignment horizontal="center" vertical="center"/>
    </xf>
    <xf numFmtId="0" fontId="38" fillId="10" borderId="26" xfId="8" applyFont="1" applyFill="1" applyBorder="1" applyAlignment="1">
      <alignment horizontal="center" vertical="center"/>
    </xf>
    <xf numFmtId="0" fontId="38" fillId="10" borderId="56" xfId="8" applyFont="1" applyFill="1" applyBorder="1" applyAlignment="1">
      <alignment horizontal="center" vertical="center"/>
    </xf>
    <xf numFmtId="0" fontId="38" fillId="10" borderId="20" xfId="8" applyFont="1" applyFill="1" applyBorder="1" applyAlignment="1">
      <alignment horizontal="center" vertical="center"/>
    </xf>
    <xf numFmtId="0" fontId="38" fillId="10" borderId="57" xfId="8" applyFont="1" applyFill="1" applyBorder="1" applyAlignment="1">
      <alignment horizontal="center" vertical="center"/>
    </xf>
    <xf numFmtId="0" fontId="38" fillId="10" borderId="37" xfId="8" applyFont="1" applyFill="1" applyBorder="1" applyAlignment="1">
      <alignment horizontal="center" vertical="center"/>
    </xf>
    <xf numFmtId="0" fontId="27" fillId="2" borderId="24" xfId="8" applyFill="1" applyBorder="1" applyAlignment="1">
      <alignment horizontal="center" vertical="center"/>
    </xf>
    <xf numFmtId="4" fontId="27" fillId="2" borderId="10" xfId="10" applyNumberFormat="1" applyFont="1" applyFill="1" applyBorder="1" applyAlignment="1">
      <alignment horizontal="center" vertical="center"/>
    </xf>
    <xf numFmtId="2" fontId="27" fillId="2" borderId="10" xfId="8" applyNumberFormat="1" applyFill="1" applyBorder="1" applyAlignment="1">
      <alignment horizontal="center" vertical="center"/>
    </xf>
    <xf numFmtId="10" fontId="27" fillId="2" borderId="10" xfId="10" applyNumberFormat="1" applyFont="1" applyFill="1" applyBorder="1" applyAlignment="1">
      <alignment horizontal="center" vertical="center"/>
    </xf>
    <xf numFmtId="10" fontId="27" fillId="2" borderId="25" xfId="10" applyNumberFormat="1" applyFont="1" applyFill="1" applyBorder="1" applyAlignment="1">
      <alignment horizontal="center" vertical="center"/>
    </xf>
    <xf numFmtId="0" fontId="27" fillId="2" borderId="0" xfId="8" applyFill="1" applyAlignment="1">
      <alignment vertical="center"/>
    </xf>
    <xf numFmtId="17" fontId="27" fillId="2" borderId="28" xfId="5" applyNumberFormat="1" applyFont="1" applyFill="1" applyBorder="1" applyAlignment="1">
      <alignment horizontal="left" vertical="center"/>
    </xf>
    <xf numFmtId="4" fontId="27" fillId="2" borderId="54" xfId="8" applyNumberFormat="1" applyFill="1" applyBorder="1" applyAlignment="1">
      <alignment vertical="center"/>
    </xf>
    <xf numFmtId="4" fontId="27" fillId="2" borderId="23" xfId="8" applyNumberFormat="1" applyFill="1" applyBorder="1" applyAlignment="1">
      <alignment vertical="center"/>
    </xf>
    <xf numFmtId="10" fontId="27" fillId="2" borderId="29" xfId="11" applyNumberFormat="1" applyFont="1" applyFill="1" applyBorder="1" applyAlignment="1">
      <alignment vertical="center"/>
    </xf>
    <xf numFmtId="10" fontId="27" fillId="2" borderId="55" xfId="8" applyNumberFormat="1" applyFill="1" applyBorder="1" applyAlignment="1">
      <alignment vertical="center"/>
    </xf>
    <xf numFmtId="15" fontId="14" fillId="2" borderId="41" xfId="8" applyNumberFormat="1" applyFont="1" applyFill="1" applyBorder="1" applyAlignment="1">
      <alignment horizontal="center"/>
    </xf>
    <xf numFmtId="17" fontId="27" fillId="2" borderId="24" xfId="5" applyNumberFormat="1" applyFont="1" applyFill="1" applyBorder="1" applyAlignment="1">
      <alignment horizontal="left" vertical="center"/>
    </xf>
    <xf numFmtId="4" fontId="27" fillId="2" borderId="10" xfId="8" applyNumberFormat="1" applyFill="1" applyBorder="1" applyAlignment="1">
      <alignment horizontal="center" vertical="center"/>
    </xf>
    <xf numFmtId="10" fontId="27" fillId="2" borderId="10" xfId="11" applyNumberFormat="1" applyFont="1" applyFill="1" applyBorder="1" applyAlignment="1">
      <alignment horizontal="center" vertical="center"/>
    </xf>
    <xf numFmtId="10" fontId="27" fillId="2" borderId="25" xfId="11" applyNumberFormat="1" applyFont="1" applyFill="1" applyBorder="1" applyAlignment="1">
      <alignment horizontal="center" vertical="center"/>
    </xf>
    <xf numFmtId="17" fontId="27" fillId="2" borderId="43" xfId="5" applyNumberFormat="1" applyFont="1" applyFill="1" applyBorder="1" applyAlignment="1">
      <alignment horizontal="left" vertical="center"/>
    </xf>
    <xf numFmtId="4" fontId="27" fillId="2" borderId="7" xfId="8" applyNumberFormat="1" applyFill="1" applyBorder="1" applyAlignment="1">
      <alignment vertical="center"/>
    </xf>
    <xf numFmtId="4" fontId="27" fillId="2" borderId="10" xfId="8" applyNumberFormat="1" applyFill="1" applyBorder="1" applyAlignment="1">
      <alignment vertical="center"/>
    </xf>
    <xf numFmtId="10" fontId="27" fillId="2" borderId="8" xfId="11" applyNumberFormat="1" applyFont="1" applyFill="1" applyBorder="1" applyAlignment="1">
      <alignment vertical="center"/>
    </xf>
    <xf numFmtId="10" fontId="27" fillId="2" borderId="25" xfId="8" applyNumberFormat="1" applyFill="1" applyBorder="1" applyAlignment="1">
      <alignment vertical="center"/>
    </xf>
    <xf numFmtId="17" fontId="27" fillId="2" borderId="10" xfId="5" applyNumberFormat="1" applyFont="1" applyFill="1" applyBorder="1" applyAlignment="1">
      <alignment horizontal="left" vertical="center"/>
    </xf>
    <xf numFmtId="10" fontId="27" fillId="2" borderId="10" xfId="11" applyNumberFormat="1" applyFont="1" applyFill="1" applyBorder="1" applyAlignment="1">
      <alignment vertical="center"/>
    </xf>
    <xf numFmtId="10" fontId="27" fillId="2" borderId="10" xfId="8" applyNumberFormat="1" applyFill="1" applyBorder="1" applyAlignment="1">
      <alignment vertical="center"/>
    </xf>
    <xf numFmtId="0" fontId="32" fillId="2" borderId="24" xfId="8" applyFont="1" applyFill="1" applyBorder="1" applyAlignment="1">
      <alignment horizontal="left" vertical="center"/>
    </xf>
    <xf numFmtId="4" fontId="32" fillId="2" borderId="10" xfId="8" applyNumberFormat="1" applyFont="1" applyFill="1" applyBorder="1" applyAlignment="1">
      <alignment horizontal="center" vertical="center"/>
    </xf>
    <xf numFmtId="0" fontId="27" fillId="2" borderId="10" xfId="8" applyFill="1" applyBorder="1" applyAlignment="1">
      <alignment horizontal="center" vertical="center"/>
    </xf>
    <xf numFmtId="10" fontId="32" fillId="2" borderId="10" xfId="11" applyNumberFormat="1" applyFont="1" applyFill="1" applyBorder="1" applyAlignment="1">
      <alignment horizontal="center" vertical="center"/>
    </xf>
    <xf numFmtId="10" fontId="32" fillId="2" borderId="25" xfId="8" applyNumberFormat="1" applyFont="1" applyFill="1" applyBorder="1" applyAlignment="1">
      <alignment horizontal="center" vertical="center"/>
    </xf>
    <xf numFmtId="0" fontId="32" fillId="2" borderId="20" xfId="8" applyFont="1" applyFill="1" applyBorder="1" applyAlignment="1">
      <alignment horizontal="left" vertical="center"/>
    </xf>
    <xf numFmtId="4" fontId="32" fillId="2" borderId="57" xfId="8" applyNumberFormat="1" applyFont="1" applyFill="1" applyBorder="1" applyAlignment="1">
      <alignment vertical="center"/>
    </xf>
    <xf numFmtId="4" fontId="27" fillId="2" borderId="21" xfId="8" applyNumberFormat="1" applyFill="1" applyBorder="1" applyAlignment="1">
      <alignment vertical="center"/>
    </xf>
    <xf numFmtId="10" fontId="27" fillId="2" borderId="45" xfId="11" applyNumberFormat="1" applyFont="1" applyFill="1" applyBorder="1" applyAlignment="1">
      <alignment vertical="center"/>
    </xf>
    <xf numFmtId="10" fontId="27" fillId="2" borderId="37" xfId="8" applyNumberFormat="1" applyFill="1" applyBorder="1" applyAlignment="1">
      <alignment vertical="center"/>
    </xf>
    <xf numFmtId="0" fontId="32" fillId="2" borderId="53" xfId="5" applyFont="1" applyFill="1" applyBorder="1">
      <alignment vertical="center"/>
    </xf>
    <xf numFmtId="39" fontId="27" fillId="2" borderId="58" xfId="8" applyNumberFormat="1" applyFill="1" applyBorder="1" applyAlignment="1">
      <alignment horizontal="center" vertical="center"/>
    </xf>
    <xf numFmtId="0" fontId="27" fillId="2" borderId="58" xfId="8" applyFill="1" applyBorder="1" applyAlignment="1">
      <alignment horizontal="center" vertical="center"/>
    </xf>
    <xf numFmtId="0" fontId="27" fillId="2" borderId="56" xfId="8" applyFill="1" applyBorder="1" applyAlignment="1">
      <alignment horizontal="center" vertical="center"/>
    </xf>
    <xf numFmtId="0" fontId="32" fillId="2" borderId="17" xfId="5" applyFont="1" applyFill="1" applyBorder="1">
      <alignment vertical="center"/>
    </xf>
    <xf numFmtId="39" fontId="27" fillId="2" borderId="18" xfId="8" applyNumberFormat="1" applyFill="1" applyBorder="1" applyAlignment="1">
      <alignment vertical="center"/>
    </xf>
    <xf numFmtId="0" fontId="27" fillId="2" borderId="18" xfId="8" applyFill="1" applyBorder="1" applyAlignment="1">
      <alignment vertical="center"/>
    </xf>
    <xf numFmtId="0" fontId="27" fillId="2" borderId="40" xfId="8" applyFill="1" applyBorder="1" applyAlignment="1">
      <alignment vertical="center"/>
    </xf>
    <xf numFmtId="39" fontId="32" fillId="2" borderId="58" xfId="8" applyNumberFormat="1" applyFont="1" applyFill="1" applyBorder="1" applyAlignment="1">
      <alignment horizontal="center" vertical="center"/>
    </xf>
    <xf numFmtId="0" fontId="27" fillId="2" borderId="58" xfId="8" applyFill="1" applyBorder="1" applyAlignment="1">
      <alignment horizontal="center" vertical="center"/>
    </xf>
    <xf numFmtId="10" fontId="32" fillId="2" borderId="58" xfId="8" applyNumberFormat="1" applyFont="1" applyFill="1" applyBorder="1" applyAlignment="1">
      <alignment horizontal="center" vertical="center"/>
    </xf>
    <xf numFmtId="10" fontId="32" fillId="2" borderId="56" xfId="8" applyNumberFormat="1" applyFont="1" applyFill="1" applyBorder="1" applyAlignment="1">
      <alignment horizontal="center" vertical="center"/>
    </xf>
    <xf numFmtId="0" fontId="32" fillId="2" borderId="53" xfId="5" applyFont="1" applyFill="1" applyBorder="1" applyAlignment="1">
      <alignment horizontal="center" vertical="center"/>
    </xf>
    <xf numFmtId="39" fontId="32" fillId="2" borderId="58" xfId="8" applyNumberFormat="1" applyFont="1" applyFill="1" applyBorder="1" applyAlignment="1">
      <alignment horizontal="center" vertical="center"/>
    </xf>
    <xf numFmtId="0" fontId="32" fillId="2" borderId="58" xfId="8" applyFont="1" applyFill="1" applyBorder="1" applyAlignment="1">
      <alignment horizontal="center" vertical="center"/>
    </xf>
    <xf numFmtId="0" fontId="32" fillId="2" borderId="42" xfId="8" applyFont="1" applyFill="1" applyBorder="1" applyAlignment="1">
      <alignment horizontal="center" vertical="center"/>
    </xf>
    <xf numFmtId="10" fontId="27" fillId="0" borderId="0" xfId="7" applyNumberFormat="1"/>
    <xf numFmtId="0" fontId="32" fillId="2" borderId="20" xfId="5" applyFont="1" applyFill="1" applyBorder="1">
      <alignment vertical="center"/>
    </xf>
    <xf numFmtId="39" fontId="32" fillId="2" borderId="21" xfId="8" applyNumberFormat="1" applyFont="1" applyFill="1" applyBorder="1" applyAlignment="1">
      <alignment horizontal="center" vertical="center"/>
    </xf>
    <xf numFmtId="0" fontId="27" fillId="2" borderId="21" xfId="8" applyFill="1" applyBorder="1" applyAlignment="1">
      <alignment horizontal="center" vertical="center"/>
    </xf>
    <xf numFmtId="10" fontId="32" fillId="2" borderId="21" xfId="8" applyNumberFormat="1" applyFont="1" applyFill="1" applyBorder="1" applyAlignment="1">
      <alignment horizontal="center" vertical="center"/>
    </xf>
    <xf numFmtId="10" fontId="32" fillId="2" borderId="37" xfId="8" applyNumberFormat="1" applyFont="1" applyFill="1" applyBorder="1" applyAlignment="1">
      <alignment horizontal="center" vertical="center"/>
    </xf>
    <xf numFmtId="166" fontId="32" fillId="2" borderId="20" xfId="9" applyFont="1" applyFill="1" applyBorder="1" applyAlignment="1">
      <alignment horizontal="center" vertical="center"/>
    </xf>
    <xf numFmtId="166" fontId="32" fillId="2" borderId="21" xfId="9" applyFont="1" applyFill="1" applyBorder="1" applyAlignment="1">
      <alignment horizontal="center" vertical="center"/>
    </xf>
    <xf numFmtId="10" fontId="32" fillId="0" borderId="45" xfId="7" applyNumberFormat="1" applyFont="1" applyBorder="1" applyAlignment="1">
      <alignment horizontal="center"/>
    </xf>
    <xf numFmtId="10" fontId="32" fillId="2" borderId="37" xfId="8" applyNumberFormat="1" applyFont="1" applyFill="1" applyBorder="1" applyAlignment="1">
      <alignment horizontal="center" vertical="center"/>
    </xf>
    <xf numFmtId="0" fontId="40" fillId="0" borderId="0" xfId="12" applyFont="1" applyAlignment="1">
      <alignment horizontal="center"/>
    </xf>
    <xf numFmtId="0" fontId="40" fillId="0" borderId="0" xfId="12" applyFont="1" applyAlignment="1">
      <alignment horizontal="center"/>
    </xf>
    <xf numFmtId="0" fontId="41" fillId="0" borderId="0" xfId="12" applyFont="1" applyAlignment="1">
      <alignment horizontal="center"/>
    </xf>
    <xf numFmtId="0" fontId="40" fillId="0" borderId="0" xfId="12" applyFont="1" applyAlignment="1"/>
    <xf numFmtId="0" fontId="42" fillId="0" borderId="0" xfId="12" applyFont="1" applyAlignment="1"/>
    <xf numFmtId="0" fontId="40" fillId="0" borderId="0" xfId="13" applyFont="1" applyAlignment="1">
      <alignment horizontal="center" vertical="center"/>
    </xf>
    <xf numFmtId="0" fontId="40" fillId="0" borderId="0" xfId="13" applyFont="1" applyAlignment="1">
      <alignment horizontal="center" vertical="center" wrapText="1"/>
    </xf>
    <xf numFmtId="0" fontId="40" fillId="0" borderId="0" xfId="13" applyFont="1"/>
    <xf numFmtId="0" fontId="40" fillId="0" borderId="0" xfId="13" applyFont="1" applyAlignment="1">
      <alignment vertical="center"/>
    </xf>
    <xf numFmtId="0" fontId="43" fillId="0" borderId="0" xfId="12" applyFont="1" applyAlignment="1"/>
    <xf numFmtId="0" fontId="40" fillId="0" borderId="38" xfId="13" applyFont="1" applyBorder="1" applyAlignment="1">
      <alignment horizontal="left"/>
    </xf>
    <xf numFmtId="0" fontId="40" fillId="0" borderId="39" xfId="13" applyFont="1" applyBorder="1" applyAlignment="1">
      <alignment horizontal="left"/>
    </xf>
    <xf numFmtId="0" fontId="42" fillId="0" borderId="39" xfId="13" applyFont="1" applyBorder="1" applyAlignment="1">
      <alignment horizontal="left"/>
    </xf>
    <xf numFmtId="0" fontId="40" fillId="0" borderId="40" xfId="13" applyFont="1" applyBorder="1"/>
    <xf numFmtId="0" fontId="40" fillId="0" borderId="0" xfId="13" applyFont="1" applyAlignment="1">
      <alignment horizontal="left" vertical="center"/>
    </xf>
    <xf numFmtId="0" fontId="40" fillId="0" borderId="46" xfId="13" applyFont="1" applyBorder="1" applyAlignment="1">
      <alignment horizontal="left" wrapText="1"/>
    </xf>
    <xf numFmtId="0" fontId="40" fillId="0" borderId="45" xfId="13" applyFont="1" applyBorder="1" applyAlignment="1">
      <alignment horizontal="left" wrapText="1"/>
    </xf>
    <xf numFmtId="0" fontId="42" fillId="0" borderId="45" xfId="13" applyFont="1" applyBorder="1" applyAlignment="1">
      <alignment horizontal="left" vertical="center"/>
    </xf>
    <xf numFmtId="0" fontId="43" fillId="0" borderId="47" xfId="12" applyFont="1" applyBorder="1" applyAlignment="1"/>
    <xf numFmtId="0" fontId="40" fillId="0" borderId="0" xfId="12" applyFont="1" applyAlignment="1">
      <alignment horizontal="justify" wrapText="1"/>
    </xf>
    <xf numFmtId="0" fontId="40" fillId="0" borderId="0" xfId="13" applyFont="1" applyAlignment="1">
      <alignment horizontal="right"/>
    </xf>
    <xf numFmtId="0" fontId="42" fillId="0" borderId="0" xfId="13" applyFont="1"/>
    <xf numFmtId="0" fontId="42" fillId="0" borderId="0" xfId="13" applyFont="1" applyAlignment="1">
      <alignment horizontal="right"/>
    </xf>
    <xf numFmtId="0" fontId="40" fillId="0" borderId="38" xfId="12" applyFont="1" applyBorder="1" applyAlignment="1">
      <alignment horizontal="justify" vertical="center"/>
    </xf>
    <xf numFmtId="172" fontId="42" fillId="0" borderId="40" xfId="12" applyNumberFormat="1" applyFont="1" applyBorder="1" applyAlignment="1">
      <alignment horizontal="center" wrapText="1"/>
    </xf>
    <xf numFmtId="0" fontId="40" fillId="0" borderId="42" xfId="12" applyFont="1" applyBorder="1" applyAlignment="1">
      <alignment wrapText="1"/>
    </xf>
    <xf numFmtId="0" fontId="40" fillId="0" borderId="38" xfId="12" applyFont="1" applyBorder="1" applyAlignment="1">
      <alignment horizontal="left" vertical="center" wrapText="1"/>
    </xf>
    <xf numFmtId="0" fontId="40" fillId="0" borderId="39" xfId="12" applyFont="1" applyBorder="1" applyAlignment="1">
      <alignment horizontal="left" vertical="center" wrapText="1"/>
    </xf>
    <xf numFmtId="0" fontId="42" fillId="0" borderId="39" xfId="12" applyFont="1" applyBorder="1" applyAlignment="1">
      <alignment horizontal="left" vertical="center"/>
    </xf>
    <xf numFmtId="0" fontId="42" fillId="0" borderId="40" xfId="12" applyFont="1" applyBorder="1" applyAlignment="1">
      <alignment horizontal="left" vertical="center"/>
    </xf>
    <xf numFmtId="0" fontId="40" fillId="0" borderId="41" xfId="12" applyFont="1" applyBorder="1" applyAlignment="1">
      <alignment horizontal="justify" vertical="center"/>
    </xf>
    <xf numFmtId="172" fontId="42" fillId="0" borderId="42" xfId="12" applyNumberFormat="1" applyFont="1" applyBorder="1" applyAlignment="1">
      <alignment horizontal="center" wrapText="1"/>
    </xf>
    <xf numFmtId="0" fontId="40" fillId="0" borderId="42" xfId="12" applyFont="1" applyBorder="1" applyAlignment="1"/>
    <xf numFmtId="0" fontId="40" fillId="0" borderId="41" xfId="12" applyFont="1" applyBorder="1" applyAlignment="1">
      <alignment horizontal="left" vertical="center"/>
    </xf>
    <xf numFmtId="0" fontId="40" fillId="0" borderId="0" xfId="12" applyFont="1" applyAlignment="1">
      <alignment horizontal="left" vertical="center"/>
    </xf>
    <xf numFmtId="0" fontId="42" fillId="0" borderId="0" xfId="12" applyFont="1" applyAlignment="1">
      <alignment horizontal="left" vertical="center"/>
    </xf>
    <xf numFmtId="0" fontId="42" fillId="0" borderId="42" xfId="12" applyFont="1" applyBorder="1" applyAlignment="1">
      <alignment horizontal="left" vertical="center"/>
    </xf>
    <xf numFmtId="0" fontId="42" fillId="0" borderId="0" xfId="12" applyFont="1" applyAlignment="1">
      <alignment horizontal="justify"/>
    </xf>
    <xf numFmtId="0" fontId="40" fillId="0" borderId="41" xfId="12" applyFont="1" applyBorder="1" applyAlignment="1">
      <alignment horizontal="left" vertical="center"/>
    </xf>
    <xf numFmtId="14" fontId="42" fillId="0" borderId="42" xfId="12" quotePrefix="1" applyNumberFormat="1" applyFont="1" applyBorder="1" applyAlignment="1">
      <alignment horizontal="center" vertical="center" wrapText="1"/>
    </xf>
    <xf numFmtId="3" fontId="42" fillId="0" borderId="42" xfId="12" applyNumberFormat="1" applyFont="1" applyBorder="1" applyAlignment="1">
      <alignment horizontal="center" vertical="center" wrapText="1"/>
    </xf>
    <xf numFmtId="0" fontId="40" fillId="0" borderId="0" xfId="12" applyFont="1" applyAlignment="1">
      <alignment horizontal="justify"/>
    </xf>
    <xf numFmtId="0" fontId="40" fillId="0" borderId="46" xfId="12" applyFont="1" applyBorder="1" applyAlignment="1">
      <alignment horizontal="justify" vertical="center"/>
    </xf>
    <xf numFmtId="14" fontId="42" fillId="0" borderId="47" xfId="12" quotePrefix="1" applyNumberFormat="1" applyFont="1" applyBorder="1" applyAlignment="1">
      <alignment horizontal="center" vertical="center" wrapText="1"/>
    </xf>
    <xf numFmtId="0" fontId="40" fillId="0" borderId="46" xfId="12" applyFont="1" applyBorder="1" applyAlignment="1">
      <alignment horizontal="left" vertical="center"/>
    </xf>
    <xf numFmtId="0" fontId="40" fillId="0" borderId="45" xfId="12" applyFont="1" applyBorder="1" applyAlignment="1">
      <alignment horizontal="left" vertical="center"/>
    </xf>
    <xf numFmtId="0" fontId="42" fillId="0" borderId="45" xfId="12" applyFont="1" applyBorder="1" applyAlignment="1">
      <alignment horizontal="left" vertical="center"/>
    </xf>
    <xf numFmtId="0" fontId="42" fillId="0" borderId="47" xfId="12" applyFont="1" applyBorder="1" applyAlignment="1">
      <alignment horizontal="left" vertical="center"/>
    </xf>
    <xf numFmtId="0" fontId="40" fillId="0" borderId="45" xfId="12" applyFont="1" applyBorder="1" applyAlignment="1">
      <alignment horizontal="center"/>
    </xf>
    <xf numFmtId="14" fontId="40" fillId="0" borderId="45" xfId="12" applyNumberFormat="1" applyFont="1" applyBorder="1" applyAlignment="1">
      <alignment horizontal="center"/>
    </xf>
    <xf numFmtId="0" fontId="40" fillId="0" borderId="0" xfId="12" applyFont="1" applyAlignment="1">
      <alignment horizontal="right"/>
    </xf>
    <xf numFmtId="0" fontId="40" fillId="12" borderId="16" xfId="12" applyFont="1" applyFill="1" applyBorder="1" applyAlignment="1">
      <alignment horizontal="center" vertical="center"/>
    </xf>
    <xf numFmtId="0" fontId="40" fillId="12" borderId="12" xfId="12" applyFont="1" applyFill="1" applyBorder="1" applyAlignment="1">
      <alignment horizontal="center" vertical="center"/>
    </xf>
    <xf numFmtId="0" fontId="40" fillId="12" borderId="15" xfId="12" applyFont="1" applyFill="1" applyBorder="1" applyAlignment="1">
      <alignment horizontal="center" vertical="center"/>
    </xf>
    <xf numFmtId="0" fontId="40" fillId="12" borderId="38" xfId="12" applyFont="1" applyFill="1" applyBorder="1" applyAlignment="1">
      <alignment horizontal="center" vertical="center"/>
    </xf>
    <xf numFmtId="0" fontId="40" fillId="12" borderId="40" xfId="12" applyFont="1" applyFill="1" applyBorder="1" applyAlignment="1">
      <alignment horizontal="center" vertical="center"/>
    </xf>
    <xf numFmtId="0" fontId="40" fillId="12" borderId="59" xfId="12" applyFont="1" applyFill="1" applyBorder="1" applyAlignment="1">
      <alignment horizontal="center" vertical="center"/>
    </xf>
    <xf numFmtId="0" fontId="40" fillId="12" borderId="19" xfId="12" applyFont="1" applyFill="1" applyBorder="1" applyAlignment="1">
      <alignment horizontal="center" vertical="center"/>
    </xf>
    <xf numFmtId="0" fontId="40" fillId="12" borderId="11" xfId="12" applyFont="1" applyFill="1" applyBorder="1" applyAlignment="1">
      <alignment horizontal="center" vertical="center"/>
    </xf>
    <xf numFmtId="0" fontId="40" fillId="12" borderId="46" xfId="12" applyFont="1" applyFill="1" applyBorder="1" applyAlignment="1">
      <alignment horizontal="center" vertical="center"/>
    </xf>
    <xf numFmtId="0" fontId="40" fillId="12" borderId="47" xfId="12" applyFont="1" applyFill="1" applyBorder="1" applyAlignment="1">
      <alignment horizontal="center" vertical="center"/>
    </xf>
    <xf numFmtId="0" fontId="40" fillId="12" borderId="16" xfId="12" applyFont="1" applyFill="1" applyBorder="1" applyAlignment="1">
      <alignment horizontal="center" vertical="center"/>
    </xf>
    <xf numFmtId="0" fontId="40" fillId="12" borderId="60" xfId="12" applyFont="1" applyFill="1" applyBorder="1" applyAlignment="1">
      <alignment horizontal="center" vertical="top" wrapText="1"/>
    </xf>
    <xf numFmtId="0" fontId="40" fillId="12" borderId="61" xfId="12" applyFont="1" applyFill="1" applyBorder="1" applyAlignment="1">
      <alignment horizontal="center" vertical="center" wrapText="1"/>
    </xf>
    <xf numFmtId="0" fontId="40" fillId="12" borderId="17" xfId="12" applyFont="1" applyFill="1" applyBorder="1" applyAlignment="1">
      <alignment horizontal="center" vertical="top" wrapText="1"/>
    </xf>
    <xf numFmtId="0" fontId="40" fillId="12" borderId="62" xfId="12" applyFont="1" applyFill="1" applyBorder="1" applyAlignment="1">
      <alignment horizontal="center" vertical="top" wrapText="1"/>
    </xf>
    <xf numFmtId="0" fontId="40" fillId="12" borderId="63" xfId="12" applyFont="1" applyFill="1" applyBorder="1" applyAlignment="1">
      <alignment horizontal="center" vertical="center" wrapText="1"/>
    </xf>
    <xf numFmtId="0" fontId="42" fillId="0" borderId="16" xfId="12" applyFont="1" applyBorder="1" applyAlignment="1">
      <alignment horizontal="center"/>
    </xf>
    <xf numFmtId="173" fontId="42" fillId="0" borderId="44" xfId="12" applyNumberFormat="1" applyFont="1" applyBorder="1" applyAlignment="1">
      <alignment horizontal="left" vertical="center"/>
    </xf>
    <xf numFmtId="173" fontId="42" fillId="0" borderId="64" xfId="12" applyNumberFormat="1" applyFont="1" applyBorder="1" applyAlignment="1">
      <alignment horizontal="right" vertical="center"/>
    </xf>
    <xf numFmtId="173" fontId="42" fillId="0" borderId="9" xfId="12" applyNumberFormat="1" applyFont="1" applyBorder="1" applyAlignment="1">
      <alignment horizontal="center" vertical="center"/>
    </xf>
    <xf numFmtId="10" fontId="42" fillId="0" borderId="7" xfId="12" applyNumberFormat="1" applyFont="1" applyBorder="1" applyAlignment="1">
      <alignment horizontal="center" vertical="center"/>
    </xf>
    <xf numFmtId="166" fontId="42" fillId="0" borderId="65" xfId="3" applyFont="1" applyBorder="1" applyAlignment="1">
      <alignment horizontal="center" vertical="center"/>
    </xf>
    <xf numFmtId="10" fontId="42" fillId="0" borderId="8" xfId="12" applyNumberFormat="1" applyFont="1" applyBorder="1" applyAlignment="1">
      <alignment horizontal="center" vertical="center"/>
    </xf>
    <xf numFmtId="173" fontId="42" fillId="0" borderId="24" xfId="12" applyNumberFormat="1" applyFont="1" applyBorder="1" applyAlignment="1">
      <alignment horizontal="left" vertical="center" indent="3"/>
    </xf>
    <xf numFmtId="166" fontId="42" fillId="0" borderId="28" xfId="3" applyFont="1" applyBorder="1" applyAlignment="1">
      <alignment horizontal="right" vertical="center"/>
    </xf>
    <xf numFmtId="10" fontId="42" fillId="0" borderId="65" xfId="12" applyNumberFormat="1" applyFont="1" applyBorder="1" applyAlignment="1">
      <alignment horizontal="center" vertical="center"/>
    </xf>
    <xf numFmtId="0" fontId="42" fillId="0" borderId="59" xfId="12" applyFont="1" applyBorder="1" applyAlignment="1">
      <alignment horizontal="center"/>
    </xf>
    <xf numFmtId="2" fontId="40" fillId="0" borderId="66" xfId="12" applyNumberFormat="1" applyFont="1" applyBorder="1" applyAlignment="1">
      <alignment horizontal="center" vertical="center"/>
    </xf>
    <xf numFmtId="2" fontId="42" fillId="0" borderId="43" xfId="12" applyNumberFormat="1" applyFont="1" applyBorder="1" applyAlignment="1">
      <alignment horizontal="right" vertical="center"/>
    </xf>
    <xf numFmtId="10" fontId="42" fillId="0" borderId="64" xfId="12" applyNumberFormat="1" applyFont="1" applyBorder="1" applyAlignment="1">
      <alignment horizontal="center" vertical="center"/>
    </xf>
    <xf numFmtId="173" fontId="40" fillId="0" borderId="64" xfId="12" applyNumberFormat="1" applyFont="1" applyBorder="1" applyAlignment="1">
      <alignment horizontal="center" vertical="center"/>
    </xf>
    <xf numFmtId="39" fontId="42" fillId="0" borderId="43" xfId="12" applyNumberFormat="1" applyFont="1" applyBorder="1" applyAlignment="1">
      <alignment horizontal="center" vertical="center"/>
    </xf>
    <xf numFmtId="173" fontId="42" fillId="0" borderId="64" xfId="12" applyNumberFormat="1" applyFont="1" applyBorder="1" applyAlignment="1">
      <alignment horizontal="center" vertical="center"/>
    </xf>
    <xf numFmtId="0" fontId="42" fillId="0" borderId="19" xfId="12" applyFont="1" applyBorder="1" applyAlignment="1">
      <alignment horizontal="center"/>
    </xf>
    <xf numFmtId="173" fontId="42" fillId="0" borderId="67" xfId="12" applyNumberFormat="1" applyFont="1" applyBorder="1" applyAlignment="1">
      <alignment horizontal="center" vertical="center"/>
    </xf>
    <xf numFmtId="173" fontId="42" fillId="0" borderId="68" xfId="12" applyNumberFormat="1" applyFont="1" applyBorder="1" applyAlignment="1">
      <alignment horizontal="center" vertical="center"/>
    </xf>
    <xf numFmtId="173" fontId="40" fillId="0" borderId="67" xfId="12" applyNumberFormat="1" applyFont="1" applyBorder="1" applyAlignment="1">
      <alignment horizontal="center" vertical="center"/>
    </xf>
    <xf numFmtId="173" fontId="42" fillId="0" borderId="35" xfId="12" applyNumberFormat="1" applyFont="1" applyBorder="1" applyAlignment="1">
      <alignment horizontal="center" vertical="center"/>
    </xf>
    <xf numFmtId="173" fontId="42" fillId="0" borderId="34" xfId="12" applyNumberFormat="1" applyFont="1" applyBorder="1" applyAlignment="1">
      <alignment horizontal="center" vertical="center"/>
    </xf>
    <xf numFmtId="0" fontId="42" fillId="0" borderId="19" xfId="12" applyFont="1" applyBorder="1" applyAlignment="1"/>
    <xf numFmtId="0" fontId="40" fillId="0" borderId="11" xfId="12" applyFont="1" applyBorder="1">
      <alignment vertical="center"/>
    </xf>
    <xf numFmtId="173" fontId="40" fillId="0" borderId="60" xfId="12" applyNumberFormat="1" applyFont="1" applyBorder="1" applyAlignment="1">
      <alignment horizontal="center" vertical="center"/>
    </xf>
    <xf numFmtId="173" fontId="40" fillId="0" borderId="62" xfId="12" applyNumberFormat="1" applyFont="1" applyBorder="1" applyAlignment="1">
      <alignment horizontal="center" vertical="center"/>
    </xf>
    <xf numFmtId="10" fontId="40" fillId="0" borderId="14" xfId="12" applyNumberFormat="1" applyFont="1" applyBorder="1" applyAlignment="1">
      <alignment horizontal="center" vertical="center"/>
    </xf>
    <xf numFmtId="166" fontId="40" fillId="0" borderId="62" xfId="3" applyFont="1" applyBorder="1" applyAlignment="1">
      <alignment horizontal="center" vertical="center"/>
    </xf>
    <xf numFmtId="10" fontId="40" fillId="0" borderId="19" xfId="10" applyNumberFormat="1" applyFont="1" applyBorder="1" applyAlignment="1">
      <alignment horizontal="center" vertical="center"/>
    </xf>
    <xf numFmtId="10" fontId="43" fillId="0" borderId="0" xfId="12" applyNumberFormat="1" applyFont="1" applyAlignment="1"/>
    <xf numFmtId="4" fontId="43" fillId="0" borderId="0" xfId="12" applyNumberFormat="1" applyFont="1" applyAlignment="1"/>
  </cellXfs>
  <cellStyles count="14">
    <cellStyle name="Millares 2" xfId="3" xr:uid="{72685EF7-2ABA-46C6-AF36-FFE79787373A}"/>
    <cellStyle name="Millares_CUADRO COMPARATIVO DE METRADOS" xfId="9" xr:uid="{2D76D08C-E362-4DC7-9DF9-50FBF742CF01}"/>
    <cellStyle name="Normal" xfId="0" builtinId="0"/>
    <cellStyle name="Normal 2" xfId="1" xr:uid="{776E3580-CA5F-4A7B-AB0B-3EBD19780F4B}"/>
    <cellStyle name="Normal 2 2" xfId="4" xr:uid="{3FCF5A7D-9F17-40A5-B4C7-A31599BA93A4}"/>
    <cellStyle name="Normal 3" xfId="6" xr:uid="{60443764-4ABC-43FD-8181-236C889A0AF1}"/>
    <cellStyle name="Normal 3 2" xfId="12" xr:uid="{29F50833-C5E0-452E-BCD4-6326AB72FFC5}"/>
    <cellStyle name="Normal 4" xfId="7" xr:uid="{B23D5693-52EB-43BB-9B02-3413E897EF78}"/>
    <cellStyle name="Normal 4 6" xfId="5" xr:uid="{9A616B61-A63B-402C-9C3B-B41C7F82A9E3}"/>
    <cellStyle name="Normal 5 7 2" xfId="13" xr:uid="{B326F787-9E63-49BB-9269-4169B961EA3B}"/>
    <cellStyle name="Normal_CUADRO AVANCE MENSUAL" xfId="8" xr:uid="{5200E503-7665-4DE3-943F-48DA5AAB9B30}"/>
    <cellStyle name="Normal_FICHATECNICA_FF-01" xfId="2" xr:uid="{EF86647A-0151-4F82-AE83-43959034C465}"/>
    <cellStyle name="Porcentaje 3" xfId="10" xr:uid="{9D8B4DC1-20B2-40E2-982F-88B73BA57818}"/>
    <cellStyle name="Porcentual 2 2 2" xfId="11" xr:uid="{AD224915-720C-4AD9-AD3C-03EA39E81A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3.4500000000000003E-2"/>
          <c:y val="0"/>
        </c:manualLayout>
      </c:layout>
      <c:lineChart>
        <c:grouping val="standard"/>
        <c:varyColors val="0"/>
        <c:ser>
          <c:idx val="3"/>
          <c:order val="1"/>
          <c:tx>
            <c:v>EJECUTADO</c:v>
          </c:tx>
          <c:spPr>
            <a:ln w="25400">
              <a:solidFill>
                <a:srgbClr val="666699"/>
              </a:solidFill>
            </a:ln>
          </c:spPr>
          <c:marker>
            <c:symbol val="x"/>
            <c:size val="7"/>
            <c:spPr>
              <a:noFill/>
              <a:ln>
                <a:solidFill>
                  <a:srgbClr val="666699"/>
                </a:solidFill>
              </a:ln>
            </c:spPr>
          </c:marker>
          <c:cat>
            <c:strRef>
              <c:f>'FE-07'!$H$59:$H$61</c:f>
              <c:strCache>
                <c:ptCount val="3"/>
                <c:pt idx="0">
                  <c:v>INICIO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'FE-07'!$L$59:$L$63</c:f>
              <c:numCache>
                <c:formatCode>0.00%</c:formatCode>
                <c:ptCount val="5"/>
                <c:pt idx="0">
                  <c:v>0</c:v>
                </c:pt>
                <c:pt idx="1">
                  <c:v>1.27101373689384E-2</c:v>
                </c:pt>
                <c:pt idx="2">
                  <c:v>3.5742750821937917E-2</c:v>
                </c:pt>
                <c:pt idx="3">
                  <c:v>4.2945893257619876E-2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7-488C-983F-45F7892CB564}"/>
            </c:ext>
          </c:extLst>
        </c:ser>
        <c:ser>
          <c:idx val="2"/>
          <c:order val="0"/>
          <c:tx>
            <c:v>PROGRAMADO</c:v>
          </c:tx>
          <c:spPr>
            <a:ln w="38100">
              <a:solidFill>
                <a:srgbClr val="FF0000"/>
              </a:solidFill>
            </a:ln>
          </c:spPr>
          <c:marker>
            <c:symbol val="triangle"/>
            <c:size val="9"/>
            <c:spPr>
              <a:solidFill>
                <a:srgbClr val="969696"/>
              </a:solidFill>
              <a:ln>
                <a:solidFill>
                  <a:srgbClr val="339966"/>
                </a:solidFill>
              </a:ln>
            </c:spPr>
          </c:marker>
          <c:dLbls>
            <c:spPr>
              <a:noFill/>
              <a:ln w="3175">
                <a:noFill/>
              </a:ln>
            </c:spPr>
            <c:txPr>
              <a:bodyPr rot="0" vert="horz" wrap="square"/>
              <a:lstStyle/>
              <a:p>
                <a:pPr algn="ctr">
                  <a:defRPr lang="en-US" sz="1100" b="0" i="0" u="non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'FE-07'!$H$59:$H$61</c:f>
              <c:strCache>
                <c:ptCount val="3"/>
                <c:pt idx="0">
                  <c:v>INICIO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'FE-07'!$O$43:$S$43</c:f>
              <c:numCache>
                <c:formatCode>0.00%</c:formatCode>
                <c:ptCount val="5"/>
                <c:pt idx="0">
                  <c:v>0</c:v>
                </c:pt>
                <c:pt idx="1">
                  <c:v>1.2800000000000001E-2</c:v>
                </c:pt>
                <c:pt idx="2">
                  <c:v>2.8799999999999999E-2</c:v>
                </c:pt>
                <c:pt idx="3">
                  <c:v>0.25369999999999998</c:v>
                </c:pt>
                <c:pt idx="4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467-488C-983F-45F7892CB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21080"/>
        <c:axId val="22835640"/>
      </c:lineChart>
      <c:catAx>
        <c:axId val="35721080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</a:ln>
          </c:spPr>
        </c:majorGridlines>
        <c:numFmt formatCode="General" sourceLinked="1"/>
        <c:majorTickMark val="out"/>
        <c:minorTickMark val="none"/>
        <c:tickLblPos val="none"/>
        <c:spPr>
          <a:ln w="3175">
            <a:solidFill>
              <a:srgbClr val="808080"/>
            </a:solidFill>
          </a:ln>
        </c:spPr>
        <c:txPr>
          <a:bodyPr rot="0" vert="horz" wrap="square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22835640"/>
        <c:crosses val="autoZero"/>
        <c:auto val="1"/>
        <c:lblAlgn val="ctr"/>
        <c:lblOffset val="100"/>
        <c:tickLblSkip val="1"/>
        <c:noMultiLvlLbl val="0"/>
      </c:catAx>
      <c:valAx>
        <c:axId val="228356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 wrap="square"/>
          <a:lstStyle/>
          <a:p>
            <a:pPr>
              <a:defRPr lang="en-US" sz="1050" b="0" i="0" u="non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35721080"/>
        <c:crossesAt val="1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808080"/>
            </a:solidFill>
          </a:ln>
        </c:spPr>
        <c:txPr>
          <a:bodyPr rot="0" vert="horz" wrap="square"/>
          <a:lstStyle/>
          <a:p>
            <a:pPr rtl="0">
              <a:defRPr lang="en-US" sz="105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es-PE"/>
          </a:p>
        </c:txPr>
      </c:dTable>
      <c:spPr>
        <a:solidFill>
          <a:srgbClr val="FFFFFF"/>
        </a:solidFill>
        <a:ln w="3175">
          <a:noFill/>
        </a:ln>
      </c:spPr>
    </c:plotArea>
    <c:legend>
      <c:legendPos val="r"/>
      <c:layout>
        <c:manualLayout>
          <c:xMode val="edge"/>
          <c:yMode val="edge"/>
          <c:x val="0.35375000000000001"/>
          <c:y val="0.95025000000000004"/>
          <c:w val="0.115"/>
          <c:h val="4.2000000000000003E-2"/>
        </c:manualLayout>
      </c:layout>
      <c:overlay val="0"/>
      <c:spPr>
        <a:noFill/>
        <a:ln w="3175">
          <a:noFill/>
        </a:ln>
      </c:spPr>
      <c:txPr>
        <a:bodyPr wrap="square"/>
        <a:lstStyle/>
        <a:p>
          <a:pPr algn="ctr">
            <a:defRPr lang="en-US" sz="925" b="0" i="0" u="none" baseline="0">
              <a:solidFill>
                <a:srgbClr val="000000"/>
              </a:solidFill>
              <a:latin typeface="Calibri"/>
              <a:ea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</a:ln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4.8750000000000002E-2"/>
          <c:y val="1.2500000000000001E-2"/>
        </c:manualLayout>
      </c:layout>
      <c:lineChart>
        <c:grouping val="standard"/>
        <c:varyColors val="0"/>
        <c:ser>
          <c:idx val="2"/>
          <c:order val="1"/>
          <c:tx>
            <c:v>PROGRAMADO</c:v>
          </c:tx>
          <c:spPr>
            <a:ln w="38100">
              <a:solidFill>
                <a:srgbClr val="FF0000"/>
              </a:solidFill>
            </a:ln>
          </c:spPr>
          <c:marker>
            <c:symbol val="triangle"/>
            <c:size val="9"/>
            <c:spPr>
              <a:solidFill>
                <a:srgbClr val="969696"/>
              </a:solidFill>
              <a:ln>
                <a:solidFill>
                  <a:srgbClr val="339966"/>
                </a:solidFill>
              </a:ln>
            </c:spPr>
          </c:marker>
          <c:dLbls>
            <c:dLbl>
              <c:idx val="0"/>
              <c:layout>
                <c:manualLayout>
                  <c:x val="4.2500000000000003E-3"/>
                  <c:y val="1E-3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DC-4EFA-9E05-7E32EDD6FEE4}"/>
                </c:ext>
              </c:extLst>
            </c:dLbl>
            <c:dLbl>
              <c:idx val="2"/>
              <c:layout>
                <c:manualLayout>
                  <c:x val="5.2500000000000003E-3"/>
                  <c:y val="-1.75E-3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DC-4EFA-9E05-7E32EDD6FEE4}"/>
                </c:ext>
              </c:extLst>
            </c:dLbl>
            <c:dLbl>
              <c:idx val="5"/>
              <c:layout>
                <c:manualLayout>
                  <c:x val="-1.5E-3"/>
                  <c:y val="7.5000000000000002E-4"/>
                </c:manualLayout>
              </c:layout>
              <c:spPr>
                <a:noFill/>
                <a:ln w="3175">
                  <a:noFill/>
                </a:ln>
              </c:spPr>
              <c:txPr>
                <a:bodyPr rot="0" vert="horz" wrap="square"/>
                <a:lstStyle/>
                <a:p>
                  <a:pPr algn="ctr">
                    <a:defRPr lang="en-US" sz="1100" b="0" i="0" u="non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PE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DC-4EFA-9E05-7E32EDD6FEE4}"/>
                </c:ext>
              </c:extLst>
            </c:dLbl>
            <c:spPr>
              <a:noFill/>
              <a:ln w="3175">
                <a:noFill/>
              </a:ln>
            </c:spPr>
            <c:txPr>
              <a:bodyPr rot="0" vert="horz" wrap="square"/>
              <a:lstStyle/>
              <a:p>
                <a:pPr algn="ctr">
                  <a:defRPr lang="en-US" sz="1100" b="0" i="0" u="none" baseline="0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es-P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'FE-07'!$H$60</c:f>
              <c:strCache>
                <c:ptCount val="1"/>
                <c:pt idx="0">
                  <c:v>MAYO</c:v>
                </c:pt>
              </c:strCache>
            </c:strRef>
          </c:cat>
          <c:val>
            <c:numRef>
              <c:f>'FE-07'!$O$39:$S$39</c:f>
              <c:numCache>
                <c:formatCode>0.00%</c:formatCode>
                <c:ptCount val="5"/>
                <c:pt idx="0">
                  <c:v>0</c:v>
                </c:pt>
                <c:pt idx="1">
                  <c:v>4.8000000000000001E-2</c:v>
                </c:pt>
                <c:pt idx="2">
                  <c:v>0.126</c:v>
                </c:pt>
                <c:pt idx="3">
                  <c:v>0.4</c:v>
                </c:pt>
                <c:pt idx="4">
                  <c:v>0.99999999150883789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5DC-4EFA-9E05-7E32EDD6FEE4}"/>
            </c:ext>
          </c:extLst>
        </c:ser>
        <c:ser>
          <c:idx val="0"/>
          <c:order val="0"/>
          <c:tx>
            <c:v>EJECUTADO</c:v>
          </c:tx>
          <c:spPr>
            <a:ln w="25400">
              <a:solidFill>
                <a:srgbClr val="666699"/>
              </a:solidFill>
            </a:ln>
          </c:spPr>
          <c:marker>
            <c:symbol val="diamond"/>
            <c:size val="7"/>
            <c:spPr>
              <a:solidFill>
                <a:srgbClr val="969696"/>
              </a:solidFill>
              <a:ln>
                <a:solidFill>
                  <a:srgbClr val="666699"/>
                </a:solidFill>
              </a:ln>
            </c:spPr>
          </c:marker>
          <c:cat>
            <c:strRef>
              <c:f>'FE-07'!$H$60</c:f>
              <c:strCache>
                <c:ptCount val="1"/>
                <c:pt idx="0">
                  <c:v>MAYO</c:v>
                </c:pt>
              </c:strCache>
            </c:strRef>
          </c:cat>
          <c:val>
            <c:numRef>
              <c:f>'FE-07'!$O$38:$Q$38</c:f>
              <c:numCache>
                <c:formatCode>0.00%</c:formatCode>
                <c:ptCount val="3"/>
                <c:pt idx="0">
                  <c:v>0</c:v>
                </c:pt>
                <c:pt idx="1">
                  <c:v>4.3099999999999999E-2</c:v>
                </c:pt>
                <c:pt idx="2">
                  <c:v>3.5742750821937917E-2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DC-4EFA-9E05-7E32EDD6F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63115"/>
        <c:axId val="37702585"/>
      </c:lineChart>
      <c:catAx>
        <c:axId val="26563115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</a:ln>
          </c:spPr>
        </c:majorGridlines>
        <c:numFmt formatCode="General" sourceLinked="1"/>
        <c:majorTickMark val="out"/>
        <c:minorTickMark val="none"/>
        <c:tickLblPos val="none"/>
        <c:spPr>
          <a:ln w="3175">
            <a:solidFill>
              <a:srgbClr val="808080"/>
            </a:solidFill>
          </a:ln>
        </c:spPr>
        <c:txPr>
          <a:bodyPr rot="0" vert="horz" wrap="square"/>
          <a:lstStyle/>
          <a:p>
            <a:pPr>
              <a:defRPr lang="en-US" sz="100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es-PE"/>
          </a:p>
        </c:txPr>
        <c:crossAx val="37702585"/>
        <c:crosses val="autoZero"/>
        <c:auto val="1"/>
        <c:lblAlgn val="ctr"/>
        <c:lblOffset val="100"/>
        <c:tickLblSkip val="1"/>
        <c:noMultiLvlLbl val="0"/>
      </c:catAx>
      <c:valAx>
        <c:axId val="37702585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 w="3175">
            <a:solidFill>
              <a:srgbClr val="808080"/>
            </a:solidFill>
          </a:ln>
        </c:spPr>
        <c:txPr>
          <a:bodyPr rot="0" vert="horz" wrap="square"/>
          <a:lstStyle/>
          <a:p>
            <a:pPr>
              <a:defRPr lang="en-US" sz="105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es-PE"/>
          </a:p>
        </c:txPr>
        <c:crossAx val="26563115"/>
        <c:crossesAt val="1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808080"/>
            </a:solidFill>
          </a:ln>
        </c:spPr>
        <c:txPr>
          <a:bodyPr rot="0" vert="horz" wrap="square"/>
          <a:lstStyle/>
          <a:p>
            <a:pPr>
              <a:defRPr lang="en-US" sz="1050" b="0" i="0" u="none" baseline="0">
                <a:solidFill>
                  <a:srgbClr val="000000"/>
                </a:solidFill>
                <a:latin typeface="Calibri"/>
                <a:ea typeface="Calibri"/>
              </a:defRPr>
            </a:pPr>
            <a:endParaRPr lang="es-PE"/>
          </a:p>
        </c:txPr>
      </c:dTable>
      <c:spPr>
        <a:solidFill>
          <a:srgbClr val="FFFFFF"/>
        </a:solidFill>
        <a:ln w="3175">
          <a:noFill/>
        </a:ln>
      </c:spPr>
    </c:plotArea>
    <c:legend>
      <c:legendPos val="r"/>
      <c:layout>
        <c:manualLayout>
          <c:xMode val="edge"/>
          <c:yMode val="edge"/>
          <c:x val="0.35725000000000001"/>
          <c:y val="0.94774999999999998"/>
          <c:w val="0.11425"/>
          <c:h val="4.2250000000000003E-2"/>
        </c:manualLayout>
      </c:layout>
      <c:overlay val="0"/>
      <c:spPr>
        <a:noFill/>
        <a:ln w="3175">
          <a:noFill/>
        </a:ln>
      </c:spPr>
      <c:txPr>
        <a:bodyPr wrap="square"/>
        <a:lstStyle/>
        <a:p>
          <a:pPr algn="ctr">
            <a:defRPr lang="en-US" sz="925" b="0" i="0" u="none" baseline="0">
              <a:solidFill>
                <a:srgbClr val="000000"/>
              </a:solidFill>
              <a:latin typeface="Calibri"/>
              <a:ea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</a:ln>
  </c:spPr>
  <c:txPr>
    <a:bodyPr rot="0" vert="horz" wrap="square"/>
    <a:lstStyle/>
    <a:p>
      <a:pPr>
        <a:defRPr lang="en-US" sz="1000" b="0" i="0" u="none" baseline="0">
          <a:solidFill>
            <a:srgbClr val="000000"/>
          </a:solidFill>
          <a:latin typeface="Calibri"/>
          <a:ea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62</xdr:row>
      <xdr:rowOff>0</xdr:rowOff>
    </xdr:from>
    <xdr:to>
      <xdr:col>11</xdr:col>
      <xdr:colOff>104673</xdr:colOff>
      <xdr:row>62</xdr:row>
      <xdr:rowOff>244339</xdr:rowOff>
    </xdr:to>
    <xdr:sp macro="" textlink="" fLocksText="0">
      <xdr:nvSpPr>
        <xdr:cNvPr id="2" name="AutoShape 1024">
          <a:extLst>
            <a:ext uri="{FF2B5EF4-FFF2-40B4-BE49-F238E27FC236}">
              <a16:creationId xmlns:a16="http://schemas.microsoft.com/office/drawing/2014/main" id="{43603804-722A-485B-9A98-0DE47AB9DB59}"/>
            </a:ext>
          </a:extLst>
        </xdr:cNvPr>
        <xdr:cNvSpPr>
          <a:spLocks noChangeAspect="1"/>
        </xdr:cNvSpPr>
      </xdr:nvSpPr>
      <xdr:spPr>
        <a:xfrm>
          <a:off x="9877425" y="13154025"/>
          <a:ext cx="285648" cy="244339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/>
        <a:p>
          <a:endParaRPr/>
        </a:p>
      </xdr:txBody>
    </xdr:sp>
    <xdr:clientData/>
  </xdr:twoCellAnchor>
  <xdr:twoCellAnchor editAs="oneCell">
    <xdr:from>
      <xdr:col>48</xdr:col>
      <xdr:colOff>0</xdr:colOff>
      <xdr:row>61</xdr:row>
      <xdr:rowOff>0</xdr:rowOff>
    </xdr:from>
    <xdr:to>
      <xdr:col>48</xdr:col>
      <xdr:colOff>247185</xdr:colOff>
      <xdr:row>62</xdr:row>
      <xdr:rowOff>93315</xdr:rowOff>
    </xdr:to>
    <xdr:sp macro="" textlink="" fLocksText="0">
      <xdr:nvSpPr>
        <xdr:cNvPr id="3" name="AutoShape 1025">
          <a:extLst>
            <a:ext uri="{FF2B5EF4-FFF2-40B4-BE49-F238E27FC236}">
              <a16:creationId xmlns:a16="http://schemas.microsoft.com/office/drawing/2014/main" id="{E90CB4C2-B38D-49FE-9B4A-A6B16E742CA2}"/>
            </a:ext>
          </a:extLst>
        </xdr:cNvPr>
        <xdr:cNvSpPr>
          <a:spLocks noChangeAspect="1"/>
        </xdr:cNvSpPr>
      </xdr:nvSpPr>
      <xdr:spPr>
        <a:xfrm>
          <a:off x="25060275" y="12954000"/>
          <a:ext cx="247185" cy="293340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/>
        <a:p>
          <a:endParaRPr/>
        </a:p>
      </xdr:txBody>
    </xdr:sp>
    <xdr:clientData/>
  </xdr:twoCellAnchor>
  <xdr:twoCellAnchor editAs="oneCell">
    <xdr:from>
      <xdr:col>6</xdr:col>
      <xdr:colOff>0</xdr:colOff>
      <xdr:row>165</xdr:row>
      <xdr:rowOff>0</xdr:rowOff>
    </xdr:from>
    <xdr:to>
      <xdr:col>6</xdr:col>
      <xdr:colOff>238162</xdr:colOff>
      <xdr:row>166</xdr:row>
      <xdr:rowOff>95324</xdr:rowOff>
    </xdr:to>
    <xdr:sp macro="" textlink="" fLocksText="0">
      <xdr:nvSpPr>
        <xdr:cNvPr id="4" name="AutoShape 1472">
          <a:extLst>
            <a:ext uri="{FF2B5EF4-FFF2-40B4-BE49-F238E27FC236}">
              <a16:creationId xmlns:a16="http://schemas.microsoft.com/office/drawing/2014/main" id="{D464C311-1368-4F14-83AC-08A3B6FB804A}"/>
            </a:ext>
          </a:extLst>
        </xdr:cNvPr>
        <xdr:cNvSpPr>
          <a:spLocks noChangeAspect="1"/>
        </xdr:cNvSpPr>
      </xdr:nvSpPr>
      <xdr:spPr>
        <a:xfrm>
          <a:off x="7734300" y="39595425"/>
          <a:ext cx="238162" cy="295349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/>
        <a:p>
          <a:endParaRPr/>
        </a:p>
      </xdr:txBody>
    </xdr:sp>
    <xdr:clientData/>
  </xdr:twoCellAnchor>
  <xdr:twoCellAnchor editAs="oneCell">
    <xdr:from>
      <xdr:col>17</xdr:col>
      <xdr:colOff>0</xdr:colOff>
      <xdr:row>267</xdr:row>
      <xdr:rowOff>0</xdr:rowOff>
    </xdr:from>
    <xdr:to>
      <xdr:col>18</xdr:col>
      <xdr:colOff>104998</xdr:colOff>
      <xdr:row>268</xdr:row>
      <xdr:rowOff>95324</xdr:rowOff>
    </xdr:to>
    <xdr:sp macro="" textlink="" fLocksText="0">
      <xdr:nvSpPr>
        <xdr:cNvPr id="5" name="AutoShape 1473">
          <a:extLst>
            <a:ext uri="{FF2B5EF4-FFF2-40B4-BE49-F238E27FC236}">
              <a16:creationId xmlns:a16="http://schemas.microsoft.com/office/drawing/2014/main" id="{DFD4C331-08E1-4512-8A97-5641CD5C4B32}"/>
            </a:ext>
          </a:extLst>
        </xdr:cNvPr>
        <xdr:cNvSpPr>
          <a:spLocks noChangeAspect="1"/>
        </xdr:cNvSpPr>
      </xdr:nvSpPr>
      <xdr:spPr>
        <a:xfrm>
          <a:off x="12211050" y="60931425"/>
          <a:ext cx="285973" cy="295349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/>
        <a:p>
          <a:endParaRPr/>
        </a:p>
      </xdr:txBody>
    </xdr:sp>
    <xdr:clientData/>
  </xdr:twoCellAnchor>
  <xdr:twoCellAnchor editAs="oneCell">
    <xdr:from>
      <xdr:col>10</xdr:col>
      <xdr:colOff>0</xdr:colOff>
      <xdr:row>70</xdr:row>
      <xdr:rowOff>0</xdr:rowOff>
    </xdr:from>
    <xdr:to>
      <xdr:col>11</xdr:col>
      <xdr:colOff>104673</xdr:colOff>
      <xdr:row>71</xdr:row>
      <xdr:rowOff>95324</xdr:rowOff>
    </xdr:to>
    <xdr:sp macro="" textlink="" fLocksText="0">
      <xdr:nvSpPr>
        <xdr:cNvPr id="6" name="AutoShape 1024">
          <a:extLst>
            <a:ext uri="{FF2B5EF4-FFF2-40B4-BE49-F238E27FC236}">
              <a16:creationId xmlns:a16="http://schemas.microsoft.com/office/drawing/2014/main" id="{D766B7EF-EB66-47AB-B981-2725E9DCB741}"/>
            </a:ext>
          </a:extLst>
        </xdr:cNvPr>
        <xdr:cNvSpPr>
          <a:spLocks noChangeAspect="1"/>
        </xdr:cNvSpPr>
      </xdr:nvSpPr>
      <xdr:spPr>
        <a:xfrm>
          <a:off x="9877425" y="15382875"/>
          <a:ext cx="285648" cy="295349"/>
        </a:xfrm>
        <a:prstGeom prst="rect">
          <a:avLst/>
        </a:prstGeom>
        <a:noFill/>
        <a:ln w="9525">
          <a:noFill/>
        </a:ln>
      </xdr:spPr>
      <xdr:txBody>
        <a:bodyPr lIns="91440" tIns="45720" rIns="91440" bIns="45720" upright="1"/>
        <a:lstStyle/>
        <a:p>
          <a:endParaRPr/>
        </a:p>
      </xdr:txBody>
    </xdr:sp>
    <xdr:clientData/>
  </xdr:twoCellAnchor>
  <xdr:twoCellAnchor editAs="oneCell">
    <xdr:from>
      <xdr:col>3</xdr:col>
      <xdr:colOff>926027</xdr:colOff>
      <xdr:row>122</xdr:row>
      <xdr:rowOff>123453</xdr:rowOff>
    </xdr:from>
    <xdr:to>
      <xdr:col>33</xdr:col>
      <xdr:colOff>381242</xdr:colOff>
      <xdr:row>157</xdr:row>
      <xdr:rowOff>133610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F0019399-ABC1-493B-8977-D6A75BFD0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0452" y="30184353"/>
          <a:ext cx="15657240" cy="7011032"/>
        </a:xfrm>
        <a:prstGeom prst="rect">
          <a:avLst/>
        </a:prstGeom>
      </xdr:spPr>
    </xdr:pic>
    <xdr:clientData/>
  </xdr:twoCellAnchor>
  <xdr:twoCellAnchor editAs="oneCell">
    <xdr:from>
      <xdr:col>3</xdr:col>
      <xdr:colOff>274755</xdr:colOff>
      <xdr:row>162</xdr:row>
      <xdr:rowOff>47662</xdr:rowOff>
    </xdr:from>
    <xdr:to>
      <xdr:col>35</xdr:col>
      <xdr:colOff>123816</xdr:colOff>
      <xdr:row>200</xdr:row>
      <xdr:rowOff>142987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05F298A9-F4E3-4A19-9D82-CA3504DED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9180" y="39043012"/>
          <a:ext cx="16860711" cy="7696275"/>
        </a:xfrm>
        <a:prstGeom prst="rect">
          <a:avLst/>
        </a:prstGeom>
      </xdr:spPr>
    </xdr:pic>
    <xdr:clientData/>
  </xdr:twoCellAnchor>
  <xdr:twoCellAnchor editAs="oneCell">
    <xdr:from>
      <xdr:col>3</xdr:col>
      <xdr:colOff>361252</xdr:colOff>
      <xdr:row>205</xdr:row>
      <xdr:rowOff>123453</xdr:rowOff>
    </xdr:from>
    <xdr:to>
      <xdr:col>39</xdr:col>
      <xdr:colOff>342751</xdr:colOff>
      <xdr:row>250</xdr:row>
      <xdr:rowOff>123453</xdr:rowOff>
    </xdr:to>
    <xdr:pic>
      <xdr:nvPicPr>
        <xdr:cNvPr id="9" name="Imagen 3">
          <a:extLst>
            <a:ext uri="{FF2B5EF4-FFF2-40B4-BE49-F238E27FC236}">
              <a16:creationId xmlns:a16="http://schemas.microsoft.com/office/drawing/2014/main" id="{F7F9956A-4A44-4D23-A8FF-4B5BC238A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5677" y="48196128"/>
          <a:ext cx="18021849" cy="90011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381605</xdr:colOff>
      <xdr:row>255</xdr:row>
      <xdr:rowOff>123453</xdr:rowOff>
    </xdr:from>
    <xdr:to>
      <xdr:col>37</xdr:col>
      <xdr:colOff>257342</xdr:colOff>
      <xdr:row>293</xdr:row>
      <xdr:rowOff>18752</xdr:rowOff>
    </xdr:to>
    <xdr:pic>
      <xdr:nvPicPr>
        <xdr:cNvPr id="10" name="Imagen 4">
          <a:extLst>
            <a:ext uri="{FF2B5EF4-FFF2-40B4-BE49-F238E27FC236}">
              <a16:creationId xmlns:a16="http://schemas.microsoft.com/office/drawing/2014/main" id="{2591D0E8-8BBE-4370-81AC-91459F4F7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96030" y="58654578"/>
          <a:ext cx="17411262" cy="7496249"/>
        </a:xfrm>
        <a:prstGeom prst="rect">
          <a:avLst/>
        </a:prstGeom>
      </xdr:spPr>
    </xdr:pic>
    <xdr:clientData/>
  </xdr:twoCellAnchor>
  <xdr:twoCellAnchor editAs="oneCell">
    <xdr:from>
      <xdr:col>3</xdr:col>
      <xdr:colOff>854794</xdr:colOff>
      <xdr:row>297</xdr:row>
      <xdr:rowOff>104701</xdr:rowOff>
    </xdr:from>
    <xdr:to>
      <xdr:col>36</xdr:col>
      <xdr:colOff>66805</xdr:colOff>
      <xdr:row>343</xdr:row>
      <xdr:rowOff>133610</xdr:rowOff>
    </xdr:to>
    <xdr:pic>
      <xdr:nvPicPr>
        <xdr:cNvPr id="11" name="Imagen 5">
          <a:extLst>
            <a:ext uri="{FF2B5EF4-FFF2-40B4-BE49-F238E27FC236}">
              <a16:creationId xmlns:a16="http://schemas.microsoft.com/office/drawing/2014/main" id="{C7BD52FE-1728-4E82-BAEB-E6F1035C8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69219" y="67608376"/>
          <a:ext cx="16385586" cy="9230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180082</xdr:colOff>
      <xdr:row>22</xdr:row>
      <xdr:rowOff>9488</xdr:rowOff>
    </xdr:from>
    <xdr:to>
      <xdr:col>11</xdr:col>
      <xdr:colOff>28370</xdr:colOff>
      <xdr:row>51</xdr:row>
      <xdr:rowOff>123974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76EBF6C0-54F3-49A2-B3A3-AAB249035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619125</xdr:colOff>
      <xdr:row>16</xdr:row>
      <xdr:rowOff>18752</xdr:rowOff>
    </xdr:from>
    <xdr:to>
      <xdr:col>39</xdr:col>
      <xdr:colOff>123527</xdr:colOff>
      <xdr:row>43</xdr:row>
      <xdr:rowOff>142949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EF804E14-7224-4D4C-8FE4-3B91F95F7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COMPLETO%20MES%20DE%20JULI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GDRU\Downloads\INFORME%20VALORIZACION%20DICIEMBRE%202021%20huancamar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"/>
      <sheetName val="FE-01"/>
      <sheetName val="FE-02"/>
      <sheetName val="FE-03"/>
      <sheetName val="FE 04"/>
      <sheetName val="FE-05"/>
      <sheetName val="METRADOS JULIO"/>
      <sheetName val="FE-06"/>
      <sheetName val="FE-07"/>
      <sheetName val="FF 01"/>
      <sheetName val="FF 02"/>
      <sheetName val="FF 03"/>
      <sheetName val="FF 04"/>
      <sheetName val="FF 05"/>
      <sheetName val="FF-06"/>
      <sheetName val="Hoja1"/>
      <sheetName val="FF-01"/>
      <sheetName val="FS-02"/>
      <sheetName val="FS-03"/>
      <sheetName val="FOTOS"/>
      <sheetName val="1.1RESUM. VAL"/>
      <sheetName val="1.2 VAL.P"/>
      <sheetName val="VAL.MN"/>
      <sheetName val="VAL.PN"/>
      <sheetName val="VAL. MM"/>
      <sheetName val="VAL. PN"/>
      <sheetName val="VAL.P (3)"/>
      <sheetName val="RESUM. FINANC."/>
      <sheetName val="METR.P"/>
      <sheetName val="METR.MN"/>
      <sheetName val="METR.PN"/>
      <sheetName val="FORM FS-06 "/>
      <sheetName val="Hoja1 (2)"/>
      <sheetName val="Hoja3"/>
      <sheetName val="Hoja2"/>
      <sheetName val="metr"/>
    </sheetNames>
    <sheetDataSet>
      <sheetData sheetId="0"/>
      <sheetData sheetId="1">
        <row r="4">
          <cell r="D4" t="str">
            <v>MUNICIPALIDAD PROVINCIAL DE CHINCHEROS</v>
          </cell>
        </row>
        <row r="9">
          <cell r="D9" t="str">
            <v xml:space="preserve">“CREACIÓN DE TROCHA CARROZABLE ENTRE LAS LOCALIDADES DE MITOHUILCA Y ATACCARA DEL DISTRITO DE OCOBAMBA - PROVINCIA DE CHINCHEROS - DEPARTAMENTO DE APURIMAC” </v>
          </cell>
        </row>
      </sheetData>
      <sheetData sheetId="2"/>
      <sheetData sheetId="3">
        <row r="5">
          <cell r="F5" t="str">
            <v xml:space="preserve">“CREACIÓN DE TROCHA CARROZABLE ENTRE LAS LOCALIDADES DE MITOHUILCA Y ATACCARA DEL DISTRITO DE OCOBAMBA - PROVINCIA DE CHINCHEROS - DEPARTAMENTO DE APURIMAC” </v>
          </cell>
        </row>
        <row r="39">
          <cell r="P39">
            <v>13872.529999999999</v>
          </cell>
        </row>
      </sheetData>
      <sheetData sheetId="4"/>
      <sheetData sheetId="5"/>
      <sheetData sheetId="6"/>
      <sheetData sheetId="7">
        <row r="30">
          <cell r="G30">
            <v>2.8780992293825143E-2</v>
          </cell>
        </row>
        <row r="31">
          <cell r="F31">
            <v>0.22495657022059282</v>
          </cell>
        </row>
      </sheetData>
      <sheetData sheetId="8">
        <row r="38">
          <cell r="O38">
            <v>0</v>
          </cell>
          <cell r="P38">
            <v>4.3099999999999999E-2</v>
          </cell>
          <cell r="Q38">
            <v>3.5742750821937917E-2</v>
          </cell>
        </row>
        <row r="39">
          <cell r="O39">
            <v>0</v>
          </cell>
          <cell r="P39">
            <v>4.8000000000000001E-2</v>
          </cell>
          <cell r="Q39">
            <v>0.126</v>
          </cell>
          <cell r="R39">
            <v>0.4</v>
          </cell>
          <cell r="S39">
            <v>0.99999999150883789</v>
          </cell>
        </row>
        <row r="43">
          <cell r="O43">
            <v>0</v>
          </cell>
          <cell r="P43">
            <v>1.2800000000000001E-2</v>
          </cell>
          <cell r="Q43">
            <v>2.8799999999999999E-2</v>
          </cell>
          <cell r="R43">
            <v>0.25369999999999998</v>
          </cell>
          <cell r="S43">
            <v>1</v>
          </cell>
        </row>
        <row r="59">
          <cell r="H59" t="str">
            <v>INICIO</v>
          </cell>
          <cell r="L59">
            <v>0</v>
          </cell>
        </row>
        <row r="60">
          <cell r="H60" t="str">
            <v>MAYO</v>
          </cell>
          <cell r="L60">
            <v>1.27101373689384E-2</v>
          </cell>
        </row>
        <row r="61">
          <cell r="H61" t="str">
            <v>JUNIO</v>
          </cell>
          <cell r="L61">
            <v>3.5742750821937917E-2</v>
          </cell>
        </row>
        <row r="62">
          <cell r="L62">
            <v>4.2945893257619876E-2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brete"/>
      <sheetName val="CARATULA"/>
      <sheetName val="01"/>
      <sheetName val="02 "/>
      <sheetName val="2.1"/>
      <sheetName val="03.1"/>
      <sheetName val="4.1"/>
      <sheetName val="05.1 V"/>
      <sheetName val="05.2"/>
      <sheetName val="MAYORES METRADOS"/>
      <sheetName val="05.3 MD (2)"/>
      <sheetName val="05.3 PN"/>
      <sheetName val="05.3 PN M"/>
      <sheetName val="deductivos"/>
      <sheetName val="5.4"/>
      <sheetName val="6.01 (2)"/>
      <sheetName val="6.02"/>
      <sheetName val="7.1 "/>
      <sheetName val="07.1 TU (2)"/>
      <sheetName val="8.1.1 (2)"/>
      <sheetName val="8.1.2 (2)"/>
      <sheetName val="09.1"/>
      <sheetName val="09.2"/>
      <sheetName val="11.P.FOTOGRAFICO (2)"/>
      <sheetName val="10.1 (2)"/>
      <sheetName val="Hoja1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9">
          <cell r="A39" t="str">
            <v>DEDUCTIVOS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00908-125E-4C36-AEEE-329F6C0BF693}">
  <sheetPr>
    <tabColor theme="8" tint="0.39997558519241921"/>
    <pageSetUpPr fitToPage="1"/>
  </sheetPr>
  <dimension ref="A1:IL685"/>
  <sheetViews>
    <sheetView showGridLines="0" tabSelected="1" view="pageBreakPreview" topLeftCell="A205" zoomScale="55" zoomScaleNormal="62" zoomScaleSheetLayoutView="55" workbookViewId="0">
      <selection activeCell="AR216" sqref="AR216"/>
    </sheetView>
  </sheetViews>
  <sheetFormatPr baseColWidth="10" defaultColWidth="2.7109375" defaultRowHeight="15.75" x14ac:dyDescent="0.25"/>
  <cols>
    <col min="1" max="1" width="1.140625" style="3" customWidth="1"/>
    <col min="2" max="2" width="2.7109375" style="3"/>
    <col min="3" max="3" width="12.85546875" style="3" customWidth="1"/>
    <col min="4" max="4" width="78.140625" style="3" bestFit="1" customWidth="1"/>
    <col min="5" max="5" width="7" style="3" customWidth="1"/>
    <col min="6" max="6" width="14.140625" style="3" customWidth="1"/>
    <col min="7" max="7" width="5.28515625" style="3" customWidth="1"/>
    <col min="8" max="8" width="19.28515625" style="3" customWidth="1"/>
    <col min="9" max="9" width="4.85546875" style="3" customWidth="1"/>
    <col min="10" max="11" width="2.7109375" style="3"/>
    <col min="12" max="12" width="13.28515625" style="3" customWidth="1"/>
    <col min="13" max="13" width="4.140625" style="3" bestFit="1" customWidth="1"/>
    <col min="14" max="14" width="5" style="3" customWidth="1"/>
    <col min="15" max="16" width="2.7109375" style="3"/>
    <col min="17" max="17" width="4.42578125" style="3" customWidth="1"/>
    <col min="18" max="18" width="2.7109375" style="3" customWidth="1"/>
    <col min="19" max="19" width="11.85546875" style="3" customWidth="1"/>
    <col min="20" max="20" width="5.28515625" style="3" customWidth="1"/>
    <col min="21" max="21" width="3.42578125" style="3" customWidth="1"/>
    <col min="22" max="22" width="2.85546875" style="3" customWidth="1"/>
    <col min="23" max="23" width="5.28515625" style="3" customWidth="1"/>
    <col min="24" max="24" width="4.5703125" style="3" bestFit="1" customWidth="1"/>
    <col min="25" max="25" width="3.140625" style="3" customWidth="1"/>
    <col min="26" max="26" width="3.85546875" style="3" bestFit="1" customWidth="1"/>
    <col min="27" max="27" width="8.5703125" style="3" customWidth="1"/>
    <col min="28" max="29" width="2.7109375" style="3"/>
    <col min="30" max="30" width="6.5703125" style="3" customWidth="1"/>
    <col min="31" max="31" width="2.7109375" style="3"/>
    <col min="32" max="32" width="4.5703125" style="3" customWidth="1"/>
    <col min="33" max="33" width="5.7109375" style="3" customWidth="1"/>
    <col min="34" max="34" width="7.7109375" style="3" customWidth="1"/>
    <col min="35" max="35" width="4.42578125" style="3" customWidth="1"/>
    <col min="36" max="36" width="2.42578125" style="3" customWidth="1"/>
    <col min="37" max="37" width="5.42578125" style="3" customWidth="1"/>
    <col min="38" max="38" width="7.5703125" style="3" customWidth="1"/>
    <col min="39" max="39" width="3.85546875" style="3" hidden="1" customWidth="1"/>
    <col min="40" max="40" width="8" style="3" customWidth="1"/>
    <col min="41" max="41" width="12.5703125" style="3" customWidth="1"/>
    <col min="42" max="42" width="0.140625" style="3" hidden="1" customWidth="1"/>
    <col min="43" max="43" width="5.140625" style="3" bestFit="1" customWidth="1"/>
    <col min="44" max="44" width="12.85546875" style="3" customWidth="1"/>
    <col min="45" max="45" width="13" style="3" bestFit="1" customWidth="1"/>
    <col min="46" max="46" width="10.140625" style="3" customWidth="1"/>
    <col min="47" max="47" width="13.140625" style="3" customWidth="1"/>
    <col min="48" max="48" width="13.7109375" style="3" customWidth="1"/>
    <col min="49" max="49" width="14.7109375" style="3" customWidth="1"/>
    <col min="50" max="50" width="15.7109375" style="3" customWidth="1"/>
    <col min="51" max="61" width="15.5703125" style="3" customWidth="1"/>
    <col min="62" max="16384" width="2.7109375" style="3"/>
  </cols>
  <sheetData>
    <row r="1" spans="1:24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</row>
    <row r="2" spans="1:246" ht="33" x14ac:dyDescent="0.25">
      <c r="A2" s="4"/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</row>
    <row r="3" spans="1:246" ht="18" x14ac:dyDescent="0.25">
      <c r="A3" s="6"/>
      <c r="B3" s="7"/>
      <c r="C3" s="8"/>
      <c r="D3" s="9"/>
      <c r="E3" s="9"/>
      <c r="F3" s="9"/>
      <c r="G3" s="9"/>
      <c r="H3" s="10" t="s">
        <v>1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11"/>
      <c r="AF3" s="11"/>
      <c r="AG3" s="9"/>
      <c r="AH3" s="9"/>
      <c r="AI3" s="8"/>
      <c r="AJ3" s="8"/>
      <c r="AK3" s="12"/>
      <c r="AL3" s="12"/>
      <c r="AM3" s="12"/>
      <c r="AN3" s="12"/>
      <c r="AO3" s="12"/>
      <c r="AP3" s="7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x14ac:dyDescent="0.25">
      <c r="A4" s="13"/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5"/>
      <c r="AQ4" s="13"/>
      <c r="AR4" s="13"/>
      <c r="AS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</row>
    <row r="5" spans="1:246" x14ac:dyDescent="0.25">
      <c r="A5" s="13"/>
      <c r="W5" s="3" t="s">
        <v>3</v>
      </c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</row>
    <row r="6" spans="1:246" x14ac:dyDescent="0.25">
      <c r="A6" s="1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</row>
    <row r="7" spans="1:246" x14ac:dyDescent="0.25">
      <c r="A7" s="13"/>
      <c r="C7" s="16" t="s">
        <v>4</v>
      </c>
      <c r="D7" s="17"/>
      <c r="E7" s="17"/>
      <c r="F7" s="17"/>
      <c r="G7" s="17"/>
      <c r="H7" s="17"/>
      <c r="I7" s="17"/>
      <c r="J7" s="17"/>
      <c r="K7" s="17"/>
      <c r="L7" s="18"/>
      <c r="N7" s="19" t="str">
        <f>'[1]FE-03'!$F$5</f>
        <v xml:space="preserve">“CREACIÓN DE TROCHA CARROZABLE ENTRE LAS LOCALIDADES DE MITOHUILCA Y ATACCARA DEL DISTRITO DE OCOBAMBA - PROVINCIA DE CHINCHEROS - DEPARTAMENTO DE APURIMAC” </v>
      </c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1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</row>
    <row r="8" spans="1:246" ht="16.5" customHeight="1" x14ac:dyDescent="0.25">
      <c r="A8" s="13"/>
      <c r="C8" s="22"/>
      <c r="D8" s="23"/>
      <c r="E8" s="23"/>
      <c r="F8" s="23"/>
      <c r="G8" s="23"/>
      <c r="H8" s="23"/>
      <c r="I8" s="23"/>
      <c r="J8" s="23"/>
      <c r="K8" s="23"/>
      <c r="L8" s="24"/>
      <c r="N8" s="25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7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</row>
    <row r="9" spans="1:246" ht="21" customHeight="1" x14ac:dyDescent="0.25">
      <c r="A9" s="13"/>
      <c r="C9" s="28" t="s">
        <v>5</v>
      </c>
      <c r="D9" s="29"/>
      <c r="E9" s="29"/>
      <c r="F9" s="29"/>
      <c r="G9" s="29"/>
      <c r="H9" s="29"/>
      <c r="I9" s="29"/>
      <c r="J9" s="29"/>
      <c r="K9" s="29"/>
      <c r="L9" s="30"/>
      <c r="N9" s="28" t="str">
        <f>+'[1]FE-01'!D4</f>
        <v>MUNICIPALIDAD PROVINCIAL DE CHINCHEROS</v>
      </c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30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</row>
    <row r="10" spans="1:246" ht="21" customHeight="1" x14ac:dyDescent="0.25">
      <c r="A10" s="13"/>
      <c r="C10" s="28" t="s">
        <v>6</v>
      </c>
      <c r="D10" s="29"/>
      <c r="E10" s="29"/>
      <c r="F10" s="29"/>
      <c r="G10" s="29"/>
      <c r="H10" s="29"/>
      <c r="I10" s="29"/>
      <c r="J10" s="29"/>
      <c r="K10" s="29"/>
      <c r="L10" s="30"/>
      <c r="N10" s="31" t="s">
        <v>7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</row>
    <row r="11" spans="1:246" ht="21" customHeight="1" x14ac:dyDescent="0.25">
      <c r="A11" s="13"/>
      <c r="C11" s="28" t="s">
        <v>8</v>
      </c>
      <c r="D11" s="29"/>
      <c r="E11" s="29"/>
      <c r="F11" s="29"/>
      <c r="G11" s="29"/>
      <c r="H11" s="29"/>
      <c r="I11" s="29"/>
      <c r="J11" s="29"/>
      <c r="K11" s="29"/>
      <c r="L11" s="30"/>
      <c r="N11" s="31" t="s">
        <v>9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</row>
    <row r="12" spans="1:246" x14ac:dyDescent="0.25">
      <c r="A12" s="13"/>
      <c r="AB12" s="1"/>
      <c r="AC12" s="1"/>
      <c r="AD12" s="1"/>
      <c r="AE12" s="1"/>
      <c r="AF12" s="1"/>
      <c r="AH12" s="34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</row>
    <row r="13" spans="1:246" x14ac:dyDescent="0.25">
      <c r="A13" s="13"/>
      <c r="C13" s="35" t="s">
        <v>10</v>
      </c>
      <c r="D13" s="35"/>
      <c r="E13" s="35"/>
      <c r="F13" s="35"/>
      <c r="G13" s="35"/>
      <c r="H13" s="35"/>
      <c r="I13" s="35"/>
      <c r="J13" s="35"/>
      <c r="K13" s="35"/>
      <c r="L13" s="35"/>
      <c r="N13" s="36" t="s">
        <v>11</v>
      </c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8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</row>
    <row r="14" spans="1:246" x14ac:dyDescent="0.25">
      <c r="A14" s="1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</row>
    <row r="15" spans="1:246" x14ac:dyDescent="0.25">
      <c r="B15" s="39" t="s">
        <v>12</v>
      </c>
    </row>
    <row r="16" spans="1:246" x14ac:dyDescent="0.25">
      <c r="C16" s="39" t="s">
        <v>13</v>
      </c>
    </row>
    <row r="17" spans="3:48" x14ac:dyDescent="0.25">
      <c r="D17" s="39" t="s">
        <v>14</v>
      </c>
      <c r="E17" s="39"/>
      <c r="F17" s="39"/>
      <c r="G17" s="39"/>
      <c r="H17" s="39"/>
      <c r="I17" s="39"/>
      <c r="J17" s="39"/>
      <c r="K17" s="39"/>
    </row>
    <row r="18" spans="3:48" x14ac:dyDescent="0.25">
      <c r="C18" s="39"/>
      <c r="D18" s="39"/>
      <c r="E18" s="39"/>
      <c r="F18" s="39"/>
      <c r="G18" s="39"/>
      <c r="H18" s="39"/>
      <c r="I18" s="39"/>
      <c r="J18" s="39"/>
      <c r="K18" s="39"/>
      <c r="L18" s="40" t="s">
        <v>15</v>
      </c>
      <c r="M18" s="41" t="s">
        <v>16</v>
      </c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3"/>
      <c r="AC18" s="40" t="s">
        <v>17</v>
      </c>
      <c r="AD18" s="44" t="s">
        <v>18</v>
      </c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6"/>
    </row>
    <row r="19" spans="3:48" x14ac:dyDescent="0.25">
      <c r="C19" s="39"/>
      <c r="D19" s="39"/>
      <c r="E19" s="39"/>
      <c r="F19" s="39"/>
      <c r="G19" s="39"/>
      <c r="H19" s="39"/>
      <c r="I19" s="39"/>
      <c r="J19" s="39"/>
      <c r="K19" s="39"/>
      <c r="L19" s="40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</row>
    <row r="20" spans="3:48" x14ac:dyDescent="0.25">
      <c r="C20" s="39"/>
      <c r="D20" s="39"/>
      <c r="E20" s="39"/>
      <c r="F20" s="39"/>
      <c r="G20" s="39"/>
      <c r="H20" s="39"/>
      <c r="I20" s="39"/>
      <c r="J20" s="39"/>
      <c r="K20" s="39"/>
      <c r="L20" s="40" t="s">
        <v>19</v>
      </c>
      <c r="M20" s="41" t="s">
        <v>20</v>
      </c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3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</row>
    <row r="21" spans="3:48" x14ac:dyDescent="0.25">
      <c r="C21" s="39"/>
      <c r="D21" s="39"/>
      <c r="E21" s="39"/>
      <c r="F21" s="39"/>
      <c r="G21" s="39"/>
      <c r="H21" s="39"/>
      <c r="I21" s="39"/>
      <c r="J21" s="39"/>
      <c r="K21" s="39"/>
      <c r="L21" s="40"/>
      <c r="M21" s="40"/>
      <c r="N21" s="40"/>
      <c r="O21" s="40"/>
      <c r="P21" s="40"/>
      <c r="Q21" s="40"/>
    </row>
    <row r="22" spans="3:48" x14ac:dyDescent="0.25">
      <c r="C22" s="39"/>
      <c r="D22" s="39"/>
      <c r="E22" s="39"/>
      <c r="F22" s="39"/>
      <c r="G22" s="39"/>
      <c r="H22" s="39"/>
      <c r="I22" s="39"/>
      <c r="J22" s="39"/>
      <c r="K22" s="39"/>
      <c r="L22" s="40" t="s">
        <v>21</v>
      </c>
      <c r="M22" s="28" t="s">
        <v>22</v>
      </c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30"/>
    </row>
    <row r="23" spans="3:48" x14ac:dyDescent="0.25">
      <c r="C23" s="39"/>
      <c r="D23" s="39"/>
      <c r="E23" s="39"/>
      <c r="F23" s="39"/>
      <c r="G23" s="39"/>
      <c r="H23" s="39"/>
      <c r="I23" s="39"/>
      <c r="J23" s="39"/>
      <c r="K23" s="39"/>
    </row>
    <row r="24" spans="3:48" x14ac:dyDescent="0.25">
      <c r="C24" s="39"/>
      <c r="D24" s="39" t="s">
        <v>23</v>
      </c>
      <c r="E24" s="39"/>
      <c r="F24" s="39"/>
      <c r="G24" s="39"/>
      <c r="H24" s="39"/>
      <c r="I24" s="39"/>
      <c r="J24" s="39"/>
      <c r="K24" s="39"/>
    </row>
    <row r="25" spans="3:48" ht="14.25" customHeight="1" x14ac:dyDescent="0.25">
      <c r="C25" s="39"/>
      <c r="D25" s="39"/>
      <c r="E25" s="39"/>
      <c r="F25" s="39"/>
      <c r="G25" s="39" t="s">
        <v>24</v>
      </c>
      <c r="H25" s="39"/>
      <c r="I25" s="39"/>
      <c r="J25" s="39"/>
      <c r="K25" s="39"/>
      <c r="M25" s="47" t="s">
        <v>25</v>
      </c>
      <c r="N25" s="48" t="s">
        <v>26</v>
      </c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</row>
    <row r="26" spans="3:48" x14ac:dyDescent="0.25">
      <c r="C26" s="39"/>
      <c r="D26" s="39"/>
      <c r="E26" s="39"/>
      <c r="F26" s="39"/>
      <c r="G26" s="39" t="s">
        <v>27</v>
      </c>
      <c r="H26" s="39"/>
      <c r="I26" s="39"/>
      <c r="J26" s="39"/>
      <c r="K26" s="39"/>
      <c r="M26" s="47" t="s">
        <v>25</v>
      </c>
      <c r="N26" s="48" t="s">
        <v>28</v>
      </c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</row>
    <row r="27" spans="3:48" x14ac:dyDescent="0.25">
      <c r="C27" s="39"/>
      <c r="D27" s="39"/>
      <c r="E27" s="39"/>
      <c r="F27" s="39"/>
      <c r="G27" s="49" t="s">
        <v>29</v>
      </c>
      <c r="H27" s="49"/>
      <c r="J27" s="39"/>
      <c r="K27" s="39"/>
      <c r="M27" s="47" t="s">
        <v>25</v>
      </c>
      <c r="N27" s="48" t="s">
        <v>30</v>
      </c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C27" s="50"/>
      <c r="AH27" s="34"/>
    </row>
    <row r="28" spans="3:48" x14ac:dyDescent="0.25">
      <c r="C28" s="39"/>
      <c r="D28" s="39"/>
      <c r="E28" s="39"/>
      <c r="F28" s="39"/>
      <c r="G28" s="49" t="s">
        <v>31</v>
      </c>
      <c r="H28" s="49"/>
      <c r="J28" s="39"/>
      <c r="K28" s="39"/>
      <c r="M28" s="47" t="s">
        <v>32</v>
      </c>
      <c r="N28" s="13" t="s">
        <v>33</v>
      </c>
      <c r="AH28" s="34"/>
      <c r="AL28" s="50"/>
    </row>
    <row r="29" spans="3:48" x14ac:dyDescent="0.25">
      <c r="C29" s="39"/>
      <c r="D29" s="39"/>
      <c r="E29" s="39"/>
      <c r="F29" s="39"/>
      <c r="G29" s="49" t="s">
        <v>34</v>
      </c>
      <c r="H29" s="49"/>
      <c r="J29" s="39"/>
      <c r="K29" s="39"/>
      <c r="M29" s="47" t="s">
        <v>32</v>
      </c>
      <c r="N29" s="51" t="s">
        <v>35</v>
      </c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</row>
    <row r="30" spans="3:48" ht="16.5" x14ac:dyDescent="0.25">
      <c r="C30" s="39"/>
      <c r="D30" s="39"/>
      <c r="E30" s="39"/>
      <c r="F30" s="39"/>
      <c r="G30" s="49" t="s">
        <v>36</v>
      </c>
      <c r="H30" s="49"/>
      <c r="J30" s="39"/>
      <c r="K30" s="39"/>
      <c r="M30" s="47" t="s">
        <v>32</v>
      </c>
      <c r="N30" s="52" t="s">
        <v>37</v>
      </c>
      <c r="AS30" s="53"/>
      <c r="AT30" s="54"/>
      <c r="AU30" s="54"/>
      <c r="AV30" s="54"/>
    </row>
    <row r="31" spans="3:48" ht="16.5" x14ac:dyDescent="0.25">
      <c r="C31" s="39"/>
      <c r="D31" s="39"/>
      <c r="E31" s="39"/>
      <c r="F31" s="39"/>
      <c r="G31" s="49" t="s">
        <v>38</v>
      </c>
      <c r="H31" s="39"/>
      <c r="I31" s="39"/>
      <c r="J31" s="39"/>
      <c r="K31" s="39"/>
      <c r="M31" s="47" t="s">
        <v>32</v>
      </c>
      <c r="N31" s="13" t="s">
        <v>39</v>
      </c>
      <c r="AS31" s="53"/>
      <c r="AT31" s="54"/>
      <c r="AU31" s="54"/>
      <c r="AV31" s="53"/>
    </row>
    <row r="32" spans="3:48" ht="16.5" x14ac:dyDescent="0.25">
      <c r="C32" s="39"/>
      <c r="D32" s="39"/>
      <c r="E32" s="39"/>
      <c r="F32" s="39"/>
      <c r="G32" s="49"/>
      <c r="H32" s="39"/>
      <c r="I32" s="39"/>
      <c r="J32" s="39"/>
      <c r="K32" s="39"/>
      <c r="M32" s="47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AS32" s="53"/>
      <c r="AT32" s="53"/>
      <c r="AU32" s="54"/>
      <c r="AV32" s="54"/>
    </row>
    <row r="33" spans="2:45" x14ac:dyDescent="0.25">
      <c r="C33" s="39"/>
      <c r="D33" s="39" t="s">
        <v>40</v>
      </c>
      <c r="E33" s="39"/>
      <c r="F33" s="39"/>
      <c r="G33" s="39"/>
      <c r="H33" s="39"/>
      <c r="I33" s="39"/>
      <c r="J33" s="39"/>
      <c r="K33" s="39"/>
    </row>
    <row r="34" spans="2:45" x14ac:dyDescent="0.25">
      <c r="C34" s="39"/>
      <c r="D34" s="39"/>
      <c r="E34" s="39"/>
      <c r="F34" s="39"/>
      <c r="G34" s="39" t="s">
        <v>41</v>
      </c>
      <c r="H34" s="39"/>
      <c r="I34" s="39"/>
      <c r="J34" s="39"/>
      <c r="K34" s="39"/>
      <c r="T34" s="47" t="s">
        <v>32</v>
      </c>
      <c r="U34" s="3" t="s">
        <v>42</v>
      </c>
      <c r="W34" s="55">
        <v>2083573.1701999998</v>
      </c>
      <c r="X34" s="56"/>
      <c r="Y34" s="56"/>
      <c r="Z34" s="56"/>
      <c r="AA34" s="56"/>
      <c r="AB34" s="56"/>
      <c r="AC34" s="56"/>
      <c r="AD34" s="56"/>
      <c r="AE34" s="57"/>
    </row>
    <row r="35" spans="2:45" x14ac:dyDescent="0.25">
      <c r="C35" s="39"/>
      <c r="D35" s="39"/>
      <c r="E35" s="39"/>
      <c r="F35" s="39"/>
      <c r="G35" s="39" t="s">
        <v>43</v>
      </c>
      <c r="H35" s="39"/>
      <c r="I35" s="39"/>
      <c r="J35" s="39"/>
      <c r="K35" s="39"/>
      <c r="T35" s="47" t="s">
        <v>32</v>
      </c>
      <c r="U35" s="3" t="s">
        <v>42</v>
      </c>
      <c r="W35" s="55">
        <v>689849</v>
      </c>
      <c r="X35" s="56"/>
      <c r="Y35" s="56"/>
      <c r="Z35" s="56"/>
      <c r="AA35" s="56"/>
      <c r="AB35" s="56"/>
      <c r="AC35" s="56"/>
      <c r="AD35" s="56"/>
      <c r="AE35" s="57"/>
    </row>
    <row r="36" spans="2:45" x14ac:dyDescent="0.25">
      <c r="C36" s="39"/>
      <c r="D36" s="39"/>
      <c r="E36" s="39"/>
      <c r="F36" s="39"/>
      <c r="G36" s="39"/>
      <c r="H36" s="39"/>
      <c r="I36" s="39"/>
      <c r="J36" s="39"/>
      <c r="K36" s="39"/>
      <c r="T36" s="47"/>
      <c r="W36" s="58"/>
      <c r="X36" s="58"/>
      <c r="Y36" s="58"/>
      <c r="Z36" s="58"/>
      <c r="AA36" s="58"/>
      <c r="AB36" s="58"/>
      <c r="AC36" s="58"/>
      <c r="AD36" s="58"/>
      <c r="AE36" s="58"/>
    </row>
    <row r="37" spans="2:45" x14ac:dyDescent="0.25">
      <c r="C37" s="39"/>
      <c r="D37" s="39"/>
      <c r="E37" s="39"/>
      <c r="F37" s="39"/>
      <c r="G37" s="39" t="s">
        <v>44</v>
      </c>
      <c r="H37" s="39"/>
      <c r="I37" s="39"/>
      <c r="J37" s="39"/>
      <c r="K37" s="39"/>
      <c r="T37" s="47"/>
      <c r="W37" s="58"/>
      <c r="X37" s="58"/>
      <c r="Y37" s="58"/>
      <c r="Z37" s="58"/>
      <c r="AA37" s="58"/>
      <c r="AB37" s="58"/>
      <c r="AC37" s="58"/>
      <c r="AD37" s="58"/>
      <c r="AE37" s="58"/>
    </row>
    <row r="38" spans="2:45" x14ac:dyDescent="0.25">
      <c r="C38" s="39"/>
      <c r="D38" s="39"/>
      <c r="E38" s="39"/>
      <c r="F38" s="39"/>
      <c r="G38" s="59">
        <v>18</v>
      </c>
      <c r="H38" s="60" t="s">
        <v>45</v>
      </c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1" t="s">
        <v>32</v>
      </c>
      <c r="U38" s="59" t="s">
        <v>42</v>
      </c>
      <c r="V38" s="59"/>
      <c r="W38" s="62">
        <f>W35</f>
        <v>689849</v>
      </c>
      <c r="X38" s="63"/>
      <c r="Y38" s="63"/>
      <c r="Z38" s="63"/>
      <c r="AA38" s="63"/>
      <c r="AB38" s="63"/>
      <c r="AC38" s="63"/>
      <c r="AD38" s="63"/>
      <c r="AE38" s="64"/>
      <c r="AF38" s="59"/>
    </row>
    <row r="39" spans="2:45" x14ac:dyDescent="0.25">
      <c r="C39" s="39"/>
      <c r="D39" s="39"/>
      <c r="E39" s="39"/>
      <c r="F39" s="39"/>
      <c r="G39" s="65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AF39" s="59"/>
    </row>
    <row r="40" spans="2:45" x14ac:dyDescent="0.25">
      <c r="B40" s="39" t="s">
        <v>46</v>
      </c>
      <c r="G40" s="59"/>
      <c r="H40" s="59"/>
      <c r="I40" s="59"/>
      <c r="J40" s="59"/>
      <c r="K40" s="59"/>
      <c r="L40" s="59"/>
      <c r="M40" s="59"/>
      <c r="N40" s="59" t="s">
        <v>47</v>
      </c>
      <c r="O40" s="59"/>
      <c r="P40" s="59"/>
      <c r="Q40" s="59"/>
      <c r="R40" s="59"/>
      <c r="S40" s="59"/>
      <c r="T40" s="59"/>
      <c r="U40" s="59"/>
      <c r="V40" s="59"/>
      <c r="W40" s="62">
        <f>SUM(W38:AE38)</f>
        <v>689849</v>
      </c>
      <c r="X40" s="63"/>
      <c r="Y40" s="63"/>
      <c r="Z40" s="63"/>
      <c r="AA40" s="63"/>
      <c r="AB40" s="63"/>
      <c r="AC40" s="63"/>
      <c r="AD40" s="63"/>
      <c r="AE40" s="64"/>
      <c r="AF40" s="59"/>
    </row>
    <row r="41" spans="2:45" x14ac:dyDescent="0.25">
      <c r="B41" s="39"/>
      <c r="C41" s="39" t="s">
        <v>48</v>
      </c>
      <c r="D41" s="39"/>
      <c r="E41" s="39" t="s">
        <v>49</v>
      </c>
      <c r="F41" s="39"/>
      <c r="G41" s="39"/>
      <c r="H41" s="39"/>
      <c r="I41" s="39"/>
      <c r="J41" s="39"/>
      <c r="K41" s="39"/>
      <c r="L41" s="39"/>
    </row>
    <row r="42" spans="2:45" ht="16.5" thickBot="1" x14ac:dyDescent="0.3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</row>
    <row r="43" spans="2:45" ht="33.75" customHeight="1" thickBot="1" x14ac:dyDescent="0.3">
      <c r="B43" s="39"/>
      <c r="D43" s="39"/>
      <c r="E43" s="39"/>
      <c r="F43" s="66" t="s">
        <v>50</v>
      </c>
      <c r="G43" s="67"/>
      <c r="H43" s="67"/>
      <c r="I43" s="67"/>
      <c r="J43" s="67"/>
      <c r="K43" s="67"/>
      <c r="L43" s="67"/>
      <c r="M43" s="68"/>
      <c r="N43" s="69" t="s">
        <v>51</v>
      </c>
      <c r="O43" s="67"/>
      <c r="P43" s="67"/>
      <c r="Q43" s="67"/>
      <c r="R43" s="67"/>
      <c r="S43" s="67"/>
      <c r="T43" s="67"/>
      <c r="U43" s="68"/>
      <c r="V43" s="69" t="s">
        <v>52</v>
      </c>
      <c r="W43" s="67"/>
      <c r="X43" s="67"/>
      <c r="Y43" s="67"/>
      <c r="Z43" s="67"/>
      <c r="AA43" s="67"/>
      <c r="AB43" s="67"/>
      <c r="AC43" s="67"/>
      <c r="AD43" s="66" t="s">
        <v>53</v>
      </c>
      <c r="AE43" s="67"/>
      <c r="AF43" s="67"/>
      <c r="AG43" s="67"/>
      <c r="AH43" s="67"/>
      <c r="AI43" s="67"/>
      <c r="AJ43" s="67"/>
      <c r="AK43" s="70"/>
      <c r="AP43" s="71">
        <v>43577</v>
      </c>
      <c r="AS43" s="71"/>
    </row>
    <row r="44" spans="2:45" ht="16.5" thickBot="1" x14ac:dyDescent="0.3">
      <c r="B44" s="39"/>
      <c r="D44" s="39"/>
      <c r="E44" s="39"/>
      <c r="F44" s="72" t="s">
        <v>54</v>
      </c>
      <c r="G44" s="73"/>
      <c r="H44" s="73"/>
      <c r="I44" s="73"/>
      <c r="J44" s="73"/>
      <c r="K44" s="73"/>
      <c r="L44" s="73"/>
      <c r="M44" s="74"/>
      <c r="N44" s="75" t="s">
        <v>54</v>
      </c>
      <c r="O44" s="76"/>
      <c r="P44" s="76"/>
      <c r="Q44" s="76"/>
      <c r="R44" s="76"/>
      <c r="S44" s="76"/>
      <c r="T44" s="76"/>
      <c r="U44" s="77"/>
      <c r="V44" s="75" t="s">
        <v>55</v>
      </c>
      <c r="W44" s="76"/>
      <c r="X44" s="76"/>
      <c r="Y44" s="76"/>
      <c r="Z44" s="76"/>
      <c r="AA44" s="76"/>
      <c r="AB44" s="76"/>
      <c r="AC44" s="76"/>
      <c r="AD44" s="75" t="s">
        <v>55</v>
      </c>
      <c r="AE44" s="76"/>
      <c r="AF44" s="76"/>
      <c r="AG44" s="76"/>
      <c r="AH44" s="76"/>
      <c r="AI44" s="76"/>
      <c r="AJ44" s="76"/>
      <c r="AK44" s="77"/>
    </row>
    <row r="45" spans="2:45" x14ac:dyDescent="0.25">
      <c r="B45" s="39"/>
      <c r="D45" s="39"/>
      <c r="E45" s="39"/>
      <c r="F45" s="78"/>
      <c r="G45" s="78"/>
      <c r="H45" s="78"/>
      <c r="I45" s="78"/>
      <c r="J45" s="78"/>
      <c r="K45" s="78"/>
      <c r="L45" s="78"/>
      <c r="M45" s="78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S45" s="71"/>
    </row>
    <row r="46" spans="2:45" ht="18" customHeight="1" x14ac:dyDescent="0.25">
      <c r="B46" s="39"/>
      <c r="D46" s="39"/>
      <c r="E46" s="39"/>
      <c r="F46" s="78"/>
      <c r="G46" s="78"/>
      <c r="H46" s="78"/>
      <c r="I46" s="78"/>
      <c r="J46" s="78"/>
      <c r="K46" s="78"/>
      <c r="L46" s="78"/>
      <c r="M46" s="78"/>
      <c r="N46" s="79"/>
      <c r="O46" s="79"/>
      <c r="P46" s="79"/>
      <c r="Q46" s="79"/>
      <c r="R46" s="79"/>
      <c r="S46" s="79"/>
      <c r="T46" s="79"/>
      <c r="U46" s="79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R46" s="81"/>
    </row>
    <row r="47" spans="2:45" x14ac:dyDescent="0.25">
      <c r="B47" s="39"/>
      <c r="D47" s="39"/>
      <c r="E47" s="39"/>
      <c r="H47" s="82" t="s">
        <v>56</v>
      </c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4"/>
      <c r="W47" s="44" t="s">
        <v>57</v>
      </c>
      <c r="X47" s="45"/>
      <c r="Y47" s="46"/>
    </row>
    <row r="48" spans="2:45" x14ac:dyDescent="0.25">
      <c r="B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</row>
    <row r="49" spans="2:49" x14ac:dyDescent="0.25">
      <c r="B49" s="39"/>
      <c r="D49" s="39"/>
      <c r="E49" s="39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</row>
    <row r="50" spans="2:49" x14ac:dyDescent="0.2">
      <c r="B50" s="39"/>
      <c r="C50" s="39" t="s">
        <v>58</v>
      </c>
      <c r="D50" s="39"/>
      <c r="E50" s="39"/>
      <c r="F50" s="39"/>
      <c r="G50" s="39"/>
      <c r="H50" s="39"/>
      <c r="I50" s="39"/>
      <c r="J50" s="39"/>
      <c r="K50" s="39"/>
      <c r="L50" s="86"/>
    </row>
    <row r="51" spans="2:49" x14ac:dyDescent="0.2">
      <c r="B51" s="39"/>
      <c r="C51" s="39"/>
      <c r="D51" s="39"/>
      <c r="E51" s="39"/>
      <c r="F51" s="39"/>
      <c r="G51" s="39"/>
      <c r="H51" s="39"/>
      <c r="I51" s="39"/>
      <c r="J51" s="65"/>
      <c r="K51" s="65"/>
      <c r="L51" s="87"/>
      <c r="M51" s="59"/>
      <c r="N51" s="59"/>
      <c r="O51" s="59"/>
      <c r="P51" s="59"/>
      <c r="Q51" s="59"/>
      <c r="R51" s="59"/>
    </row>
    <row r="52" spans="2:49" ht="15.75" customHeight="1" thickBot="1" x14ac:dyDescent="0.25">
      <c r="B52" s="39"/>
      <c r="C52" s="39"/>
      <c r="D52" s="39"/>
      <c r="E52" s="39"/>
      <c r="F52" s="39"/>
      <c r="G52" s="39"/>
      <c r="H52" s="39"/>
      <c r="I52" s="39"/>
      <c r="J52" s="65"/>
      <c r="K52" s="65"/>
      <c r="L52" s="87"/>
      <c r="M52" s="59"/>
      <c r="N52" s="59"/>
      <c r="O52" s="59"/>
      <c r="P52" s="59"/>
      <c r="Q52" s="59"/>
      <c r="R52" s="59"/>
    </row>
    <row r="53" spans="2:49" x14ac:dyDescent="0.2">
      <c r="B53" s="39"/>
      <c r="C53" s="88" t="s">
        <v>59</v>
      </c>
      <c r="D53" s="89" t="s">
        <v>59</v>
      </c>
      <c r="E53" s="90" t="s">
        <v>60</v>
      </c>
      <c r="F53" s="90" t="s">
        <v>61</v>
      </c>
      <c r="G53" s="39"/>
      <c r="H53" s="39"/>
      <c r="I53" s="39"/>
      <c r="J53" s="65"/>
      <c r="K53" s="65"/>
      <c r="L53" s="87"/>
      <c r="M53" s="59"/>
      <c r="N53" s="59"/>
      <c r="O53" s="59"/>
      <c r="P53" s="59"/>
      <c r="Q53" s="59"/>
      <c r="R53" s="59"/>
    </row>
    <row r="54" spans="2:49" ht="16.5" thickBot="1" x14ac:dyDescent="0.25">
      <c r="B54" s="39"/>
      <c r="C54" s="91"/>
      <c r="D54" s="92"/>
      <c r="E54" s="93"/>
      <c r="F54" s="93"/>
      <c r="G54" s="39"/>
      <c r="H54" s="39"/>
      <c r="I54" s="39"/>
      <c r="J54" s="65"/>
      <c r="K54" s="65"/>
      <c r="L54" s="87"/>
      <c r="M54" s="59"/>
      <c r="N54" s="59"/>
      <c r="O54" s="59"/>
      <c r="P54" s="59"/>
      <c r="Q54" s="59"/>
      <c r="R54" s="59"/>
    </row>
    <row r="55" spans="2:49" x14ac:dyDescent="0.2">
      <c r="B55" s="39"/>
      <c r="C55" s="94" t="s">
        <v>62</v>
      </c>
      <c r="D55" s="95" t="s">
        <v>63</v>
      </c>
      <c r="E55" s="95"/>
      <c r="F55" s="96"/>
      <c r="G55" s="39"/>
      <c r="H55" s="39"/>
      <c r="I55" s="39"/>
      <c r="J55" s="65"/>
      <c r="K55" s="65"/>
      <c r="L55" s="87"/>
      <c r="M55" s="59"/>
      <c r="N55" s="59"/>
      <c r="O55" s="59"/>
      <c r="P55" s="59"/>
      <c r="Q55" s="59"/>
      <c r="R55" s="59"/>
    </row>
    <row r="56" spans="2:49" x14ac:dyDescent="0.2">
      <c r="B56" s="39"/>
      <c r="C56" s="97" t="s">
        <v>64</v>
      </c>
      <c r="D56" s="98" t="s">
        <v>65</v>
      </c>
      <c r="E56" s="98"/>
      <c r="F56" s="99"/>
      <c r="G56" s="39"/>
      <c r="H56" s="39"/>
      <c r="I56" s="39"/>
      <c r="J56" s="65"/>
      <c r="K56" s="65"/>
      <c r="L56" s="87"/>
      <c r="M56" s="59"/>
      <c r="N56" s="59"/>
      <c r="O56" s="59"/>
      <c r="P56" s="59"/>
      <c r="Q56" s="59"/>
      <c r="R56" s="59"/>
    </row>
    <row r="57" spans="2:49" x14ac:dyDescent="0.2">
      <c r="B57" s="39"/>
      <c r="C57" s="100" t="s">
        <v>66</v>
      </c>
      <c r="D57" s="101" t="s">
        <v>67</v>
      </c>
      <c r="E57" s="101" t="s">
        <v>68</v>
      </c>
      <c r="F57" s="102">
        <v>1.39</v>
      </c>
      <c r="G57" s="39"/>
      <c r="H57" s="39"/>
      <c r="I57" s="39"/>
      <c r="J57" s="65"/>
      <c r="K57" s="65"/>
      <c r="L57" s="87"/>
      <c r="M57" s="59"/>
      <c r="N57" s="59"/>
      <c r="O57" s="59"/>
      <c r="P57" s="59"/>
      <c r="Q57" s="59"/>
      <c r="R57" s="59"/>
    </row>
    <row r="58" spans="2:49" x14ac:dyDescent="0.2">
      <c r="B58" s="39"/>
      <c r="C58" s="97" t="s">
        <v>69</v>
      </c>
      <c r="D58" s="98" t="s">
        <v>70</v>
      </c>
      <c r="E58" s="98"/>
      <c r="F58" s="99"/>
      <c r="G58" s="39"/>
      <c r="H58" s="39"/>
      <c r="I58" s="39"/>
      <c r="J58" s="65"/>
      <c r="K58" s="65"/>
      <c r="L58" s="87"/>
      <c r="M58" s="59"/>
      <c r="N58" s="59"/>
      <c r="O58" s="59"/>
      <c r="P58" s="59"/>
      <c r="Q58" s="59"/>
      <c r="R58" s="59"/>
    </row>
    <row r="59" spans="2:49" x14ac:dyDescent="0.2">
      <c r="B59" s="39"/>
      <c r="C59" s="97" t="s">
        <v>71</v>
      </c>
      <c r="D59" s="98" t="s">
        <v>72</v>
      </c>
      <c r="E59" s="98" t="s">
        <v>73</v>
      </c>
      <c r="F59" s="99">
        <v>2989</v>
      </c>
      <c r="G59" s="39"/>
      <c r="H59" s="39"/>
      <c r="I59" s="39"/>
      <c r="J59" s="65"/>
      <c r="K59" s="65"/>
      <c r="L59" s="87"/>
      <c r="M59" s="59"/>
      <c r="N59" s="59"/>
      <c r="O59" s="59"/>
      <c r="P59" s="59"/>
      <c r="Q59" s="59"/>
      <c r="R59" s="59"/>
    </row>
    <row r="60" spans="2:49" x14ac:dyDescent="0.2">
      <c r="B60" s="39"/>
      <c r="C60" s="100" t="s">
        <v>74</v>
      </c>
      <c r="D60" s="101" t="s">
        <v>75</v>
      </c>
      <c r="E60" s="101" t="s">
        <v>73</v>
      </c>
      <c r="F60" s="102">
        <v>125</v>
      </c>
      <c r="G60" s="39"/>
      <c r="H60" s="39"/>
      <c r="I60" s="39"/>
      <c r="J60" s="65"/>
      <c r="K60" s="65"/>
      <c r="L60" s="87"/>
      <c r="M60" s="59"/>
      <c r="N60" s="59"/>
      <c r="O60" s="59"/>
      <c r="P60" s="59"/>
      <c r="Q60" s="59"/>
      <c r="R60" s="59"/>
    </row>
    <row r="61" spans="2:49" x14ac:dyDescent="0.2">
      <c r="B61" s="39"/>
      <c r="C61" s="39"/>
      <c r="D61" s="39"/>
      <c r="E61" s="39"/>
      <c r="F61" s="39"/>
      <c r="G61" s="39"/>
      <c r="H61" s="39"/>
      <c r="I61" s="39"/>
      <c r="J61" s="65"/>
      <c r="K61" s="65"/>
      <c r="L61" s="87"/>
      <c r="M61" s="59"/>
      <c r="N61" s="59"/>
      <c r="O61" s="59"/>
      <c r="P61" s="59"/>
      <c r="Q61" s="59"/>
      <c r="R61" s="59"/>
    </row>
    <row r="62" spans="2:49" x14ac:dyDescent="0.25">
      <c r="B62" s="39"/>
      <c r="D62" s="39"/>
      <c r="E62" s="39"/>
      <c r="H62" s="85"/>
      <c r="I62" s="85"/>
      <c r="J62" s="85"/>
      <c r="K62" s="85"/>
      <c r="L62" s="103"/>
      <c r="M62" s="85"/>
      <c r="N62" s="85"/>
      <c r="O62" s="85"/>
      <c r="P62" s="85"/>
      <c r="Q62" s="85"/>
      <c r="R62" s="85"/>
      <c r="S62" s="85"/>
      <c r="T62" s="85"/>
      <c r="U62" s="85"/>
      <c r="V62" s="85"/>
      <c r="AW62" s="104"/>
    </row>
    <row r="63" spans="2:49" ht="25.15" customHeight="1" x14ac:dyDescent="0.25">
      <c r="C63" s="39" t="s">
        <v>76</v>
      </c>
      <c r="U63" s="1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</row>
    <row r="64" spans="2:49" x14ac:dyDescent="0.25">
      <c r="C64" s="39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</row>
    <row r="65" spans="3:54" ht="18" customHeight="1" x14ac:dyDescent="0.25">
      <c r="C65" s="108" t="s">
        <v>77</v>
      </c>
      <c r="D65" s="109"/>
      <c r="E65" s="109"/>
      <c r="F65" s="109"/>
      <c r="G65" s="110"/>
      <c r="H65" s="111" t="s">
        <v>78</v>
      </c>
      <c r="I65" s="112"/>
      <c r="J65" s="112"/>
      <c r="K65" s="112"/>
      <c r="L65" s="113"/>
      <c r="M65" s="114" t="s">
        <v>79</v>
      </c>
      <c r="N65" s="115"/>
      <c r="O65" s="115"/>
      <c r="P65" s="115"/>
      <c r="Q65" s="115"/>
      <c r="R65" s="115"/>
      <c r="S65" s="116"/>
      <c r="T65" s="114" t="s">
        <v>80</v>
      </c>
      <c r="U65" s="115"/>
      <c r="V65" s="115"/>
      <c r="W65" s="115"/>
      <c r="X65" s="115"/>
      <c r="Y65" s="115"/>
      <c r="Z65" s="115"/>
      <c r="AA65" s="116"/>
      <c r="AB65" s="114" t="s">
        <v>81</v>
      </c>
      <c r="AC65" s="115"/>
      <c r="AD65" s="115"/>
      <c r="AE65" s="115"/>
      <c r="AF65" s="115"/>
      <c r="AG65" s="115"/>
      <c r="AH65" s="116"/>
      <c r="AI65" s="114" t="s">
        <v>82</v>
      </c>
      <c r="AJ65" s="115"/>
      <c r="AK65" s="115"/>
      <c r="AL65" s="115"/>
      <c r="AM65" s="115"/>
      <c r="AN65" s="115"/>
      <c r="AO65" s="116"/>
    </row>
    <row r="66" spans="3:54" x14ac:dyDescent="0.25">
      <c r="C66" s="117"/>
      <c r="D66" s="118"/>
      <c r="E66" s="118"/>
      <c r="F66" s="118"/>
      <c r="G66" s="119"/>
      <c r="H66" s="120"/>
      <c r="I66" s="121"/>
      <c r="J66" s="121"/>
      <c r="K66" s="121"/>
      <c r="L66" s="122"/>
      <c r="M66" s="114" t="s">
        <v>42</v>
      </c>
      <c r="N66" s="115"/>
      <c r="O66" s="115"/>
      <c r="P66" s="115"/>
      <c r="Q66" s="116"/>
      <c r="R66" s="114" t="s">
        <v>83</v>
      </c>
      <c r="S66" s="116"/>
      <c r="T66" s="114" t="s">
        <v>42</v>
      </c>
      <c r="U66" s="115"/>
      <c r="V66" s="115"/>
      <c r="W66" s="115"/>
      <c r="X66" s="115"/>
      <c r="Y66" s="116"/>
      <c r="Z66" s="114" t="s">
        <v>83</v>
      </c>
      <c r="AA66" s="116"/>
      <c r="AB66" s="114" t="s">
        <v>42</v>
      </c>
      <c r="AC66" s="115"/>
      <c r="AD66" s="115"/>
      <c r="AE66" s="115"/>
      <c r="AF66" s="116"/>
      <c r="AG66" s="114" t="s">
        <v>83</v>
      </c>
      <c r="AH66" s="116"/>
      <c r="AI66" s="114" t="s">
        <v>42</v>
      </c>
      <c r="AJ66" s="115"/>
      <c r="AK66" s="115"/>
      <c r="AL66" s="115"/>
      <c r="AM66" s="116"/>
      <c r="AN66" s="114" t="s">
        <v>83</v>
      </c>
      <c r="AO66" s="116"/>
    </row>
    <row r="67" spans="3:54" ht="28.9" customHeight="1" x14ac:dyDescent="0.25">
      <c r="C67" s="123" t="s">
        <v>84</v>
      </c>
      <c r="D67" s="124"/>
      <c r="E67" s="124"/>
      <c r="F67" s="124"/>
      <c r="G67" s="125"/>
      <c r="H67" s="126">
        <v>1925899.7202000001</v>
      </c>
      <c r="I67" s="127"/>
      <c r="J67" s="127"/>
      <c r="K67" s="127"/>
      <c r="L67" s="128"/>
      <c r="M67" s="129">
        <v>55429.31</v>
      </c>
      <c r="N67" s="130"/>
      <c r="O67" s="130"/>
      <c r="P67" s="130"/>
      <c r="Q67" s="131"/>
      <c r="R67" s="132">
        <f>M67/H67</f>
        <v>2.8780994887025475E-2</v>
      </c>
      <c r="S67" s="133"/>
      <c r="T67" s="134">
        <f>H67*'[1]FE-06'!F31</f>
        <v>433243.79564499139</v>
      </c>
      <c r="U67" s="135"/>
      <c r="V67" s="135"/>
      <c r="W67" s="135"/>
      <c r="X67" s="135"/>
      <c r="Y67" s="136"/>
      <c r="Z67" s="137">
        <f>T67/H67</f>
        <v>0.22495657022059282</v>
      </c>
      <c r="AA67" s="138"/>
      <c r="AB67" s="129">
        <f>M67+T67</f>
        <v>488673.10564499139</v>
      </c>
      <c r="AC67" s="130"/>
      <c r="AD67" s="130"/>
      <c r="AE67" s="130"/>
      <c r="AF67" s="131"/>
      <c r="AG67" s="132">
        <f>AB67/H67</f>
        <v>0.2537375651076183</v>
      </c>
      <c r="AH67" s="133"/>
      <c r="AI67" s="129">
        <f>+H67-AB67</f>
        <v>1437226.6145550087</v>
      </c>
      <c r="AJ67" s="130"/>
      <c r="AK67" s="130"/>
      <c r="AL67" s="130"/>
      <c r="AM67" s="131"/>
      <c r="AN67" s="132">
        <f>AI67/H67</f>
        <v>0.74626243489238175</v>
      </c>
      <c r="AO67" s="133"/>
    </row>
    <row r="68" spans="3:54" ht="28.9" customHeight="1" x14ac:dyDescent="0.25">
      <c r="C68" s="123" t="s">
        <v>85</v>
      </c>
      <c r="D68" s="124"/>
      <c r="E68" s="124"/>
      <c r="F68" s="124"/>
      <c r="G68" s="125"/>
      <c r="H68" s="139"/>
      <c r="I68" s="140"/>
      <c r="J68" s="140"/>
      <c r="K68" s="140"/>
      <c r="L68" s="141"/>
      <c r="M68" s="142">
        <v>68836.95</v>
      </c>
      <c r="N68" s="143"/>
      <c r="O68" s="143"/>
      <c r="P68" s="143"/>
      <c r="Q68" s="144"/>
      <c r="R68" s="145">
        <f>M68/H67</f>
        <v>3.5742748845122345E-2</v>
      </c>
      <c r="S68" s="146"/>
      <c r="T68" s="147">
        <f>'[1]FE-03'!P39</f>
        <v>13872.529999999999</v>
      </c>
      <c r="U68" s="148"/>
      <c r="V68" s="148"/>
      <c r="W68" s="148"/>
      <c r="X68" s="148"/>
      <c r="Y68" s="149"/>
      <c r="Z68" s="150">
        <f>T68/H67</f>
        <v>7.2031424349339275E-3</v>
      </c>
      <c r="AA68" s="151"/>
      <c r="AB68" s="142">
        <f>T68+M68</f>
        <v>82709.48</v>
      </c>
      <c r="AC68" s="143"/>
      <c r="AD68" s="143"/>
      <c r="AE68" s="143"/>
      <c r="AF68" s="144"/>
      <c r="AG68" s="145">
        <f>AB68/H67</f>
        <v>4.294589128005627E-2</v>
      </c>
      <c r="AH68" s="146"/>
      <c r="AI68" s="142">
        <f>H67-AB68</f>
        <v>1843190.2402000001</v>
      </c>
      <c r="AJ68" s="143"/>
      <c r="AK68" s="143"/>
      <c r="AL68" s="143"/>
      <c r="AM68" s="144"/>
      <c r="AN68" s="145">
        <f>AI68/H67</f>
        <v>0.95705410871994379</v>
      </c>
      <c r="AO68" s="146"/>
      <c r="BB68" s="81"/>
    </row>
    <row r="69" spans="3:54" ht="28.9" customHeight="1" x14ac:dyDescent="0.25">
      <c r="C69" s="123" t="s">
        <v>86</v>
      </c>
      <c r="D69" s="124"/>
      <c r="E69" s="124"/>
      <c r="F69" s="124"/>
      <c r="G69" s="125"/>
      <c r="H69" s="152"/>
      <c r="I69" s="153"/>
      <c r="J69" s="153"/>
      <c r="K69" s="153"/>
      <c r="L69" s="154"/>
      <c r="M69" s="155">
        <f>M68</f>
        <v>68836.95</v>
      </c>
      <c r="N69" s="156"/>
      <c r="O69" s="156"/>
      <c r="P69" s="156"/>
      <c r="Q69" s="157"/>
      <c r="R69" s="158">
        <f>+M69/H67</f>
        <v>3.5742748845122345E-2</v>
      </c>
      <c r="S69" s="159"/>
      <c r="T69" s="160">
        <f>SUM(T68:Y68)</f>
        <v>13872.529999999999</v>
      </c>
      <c r="U69" s="161"/>
      <c r="V69" s="161"/>
      <c r="W69" s="161"/>
      <c r="X69" s="161"/>
      <c r="Y69" s="162"/>
      <c r="Z69" s="163">
        <f>SUM(Z68:AA68)</f>
        <v>7.2031424349339275E-3</v>
      </c>
      <c r="AA69" s="164"/>
      <c r="AB69" s="155">
        <f>AB68</f>
        <v>82709.48</v>
      </c>
      <c r="AC69" s="156"/>
      <c r="AD69" s="156"/>
      <c r="AE69" s="156"/>
      <c r="AF69" s="157"/>
      <c r="AG69" s="158">
        <f>AG68</f>
        <v>4.294589128005627E-2</v>
      </c>
      <c r="AH69" s="159"/>
      <c r="AI69" s="155">
        <f>H67-AB69</f>
        <v>1843190.2402000001</v>
      </c>
      <c r="AJ69" s="156"/>
      <c r="AK69" s="156"/>
      <c r="AL69" s="156"/>
      <c r="AM69" s="157"/>
      <c r="AN69" s="158">
        <f>AN68</f>
        <v>0.95705410871994379</v>
      </c>
      <c r="AO69" s="159"/>
    </row>
    <row r="70" spans="3:54" x14ac:dyDescent="0.25">
      <c r="C70" s="59"/>
      <c r="D70" s="59"/>
      <c r="E70" s="59"/>
      <c r="F70" s="59"/>
      <c r="G70" s="59"/>
      <c r="H70" s="165"/>
      <c r="I70" s="165"/>
      <c r="J70" s="165"/>
      <c r="K70" s="165"/>
      <c r="L70" s="165"/>
      <c r="M70" s="166"/>
      <c r="N70" s="166"/>
      <c r="O70" s="166"/>
      <c r="P70" s="166"/>
      <c r="Q70" s="166"/>
      <c r="R70" s="167"/>
      <c r="S70" s="167"/>
      <c r="T70" s="168"/>
      <c r="U70" s="168"/>
      <c r="V70" s="168"/>
      <c r="W70" s="168"/>
      <c r="X70" s="168"/>
      <c r="Y70" s="168"/>
      <c r="Z70" s="169"/>
      <c r="AA70" s="169"/>
      <c r="AB70" s="166"/>
      <c r="AC70" s="166"/>
      <c r="AD70" s="166"/>
      <c r="AE70" s="166"/>
      <c r="AF70" s="166"/>
      <c r="AG70" s="167"/>
      <c r="AH70" s="167"/>
      <c r="AI70" s="166"/>
      <c r="AJ70" s="166"/>
      <c r="AK70" s="166"/>
      <c r="AL70" s="166"/>
      <c r="AM70" s="166"/>
      <c r="AN70" s="167"/>
      <c r="AO70" s="167"/>
    </row>
    <row r="71" spans="3:54" x14ac:dyDescent="0.25">
      <c r="M71" s="170"/>
      <c r="N71" s="170"/>
      <c r="O71" s="170"/>
      <c r="P71" s="170"/>
      <c r="Q71" s="170"/>
      <c r="R71" s="171"/>
      <c r="S71" s="171"/>
      <c r="T71" s="170"/>
      <c r="U71" s="170"/>
      <c r="V71" s="170"/>
      <c r="W71" s="170"/>
      <c r="X71" s="170"/>
      <c r="Y71" s="170"/>
      <c r="Z71" s="171"/>
      <c r="AA71" s="171"/>
      <c r="AB71" s="170"/>
      <c r="AC71" s="170"/>
      <c r="AD71" s="170"/>
      <c r="AE71" s="170"/>
      <c r="AF71" s="170"/>
      <c r="AG71" s="171"/>
      <c r="AH71" s="171"/>
      <c r="AI71" s="170"/>
      <c r="AJ71" s="170"/>
      <c r="AK71" s="170"/>
      <c r="AL71" s="170"/>
      <c r="AM71" s="170"/>
      <c r="AN71" s="171"/>
      <c r="AO71" s="171"/>
    </row>
    <row r="72" spans="3:54" x14ac:dyDescent="0.25">
      <c r="C72" s="39" t="s">
        <v>87</v>
      </c>
      <c r="U72" s="1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W72" s="172"/>
    </row>
    <row r="73" spans="3:54" x14ac:dyDescent="0.25">
      <c r="C73" s="108" t="s">
        <v>88</v>
      </c>
      <c r="D73" s="109"/>
      <c r="E73" s="109"/>
      <c r="F73" s="109"/>
      <c r="G73" s="110"/>
      <c r="H73" s="173" t="s">
        <v>89</v>
      </c>
      <c r="I73" s="173"/>
      <c r="J73" s="173"/>
      <c r="K73" s="173"/>
      <c r="L73" s="173"/>
      <c r="M73" s="174" t="s">
        <v>79</v>
      </c>
      <c r="N73" s="174"/>
      <c r="O73" s="174"/>
      <c r="P73" s="174"/>
      <c r="Q73" s="174"/>
      <c r="R73" s="174"/>
      <c r="S73" s="174"/>
      <c r="T73" s="174" t="s">
        <v>80</v>
      </c>
      <c r="U73" s="174"/>
      <c r="V73" s="174"/>
      <c r="W73" s="174"/>
      <c r="X73" s="174"/>
      <c r="Y73" s="174"/>
      <c r="Z73" s="174"/>
      <c r="AA73" s="174"/>
      <c r="AB73" s="174" t="s">
        <v>81</v>
      </c>
      <c r="AC73" s="174"/>
      <c r="AD73" s="174"/>
      <c r="AE73" s="174"/>
      <c r="AF73" s="174"/>
      <c r="AG73" s="174"/>
      <c r="AH73" s="174"/>
      <c r="AI73" s="114" t="s">
        <v>82</v>
      </c>
      <c r="AJ73" s="115"/>
      <c r="AK73" s="115"/>
      <c r="AL73" s="115"/>
      <c r="AM73" s="115"/>
      <c r="AN73" s="115"/>
      <c r="AO73" s="116"/>
    </row>
    <row r="74" spans="3:54" x14ac:dyDescent="0.25">
      <c r="C74" s="117"/>
      <c r="D74" s="118"/>
      <c r="E74" s="118"/>
      <c r="F74" s="118"/>
      <c r="G74" s="119"/>
      <c r="H74" s="173"/>
      <c r="I74" s="173"/>
      <c r="J74" s="173"/>
      <c r="K74" s="173"/>
      <c r="L74" s="173"/>
      <c r="M74" s="174" t="s">
        <v>42</v>
      </c>
      <c r="N74" s="174"/>
      <c r="O74" s="174"/>
      <c r="P74" s="174"/>
      <c r="Q74" s="174"/>
      <c r="R74" s="174" t="s">
        <v>83</v>
      </c>
      <c r="S74" s="174"/>
      <c r="T74" s="174" t="s">
        <v>42</v>
      </c>
      <c r="U74" s="174"/>
      <c r="V74" s="174"/>
      <c r="W74" s="174"/>
      <c r="X74" s="174"/>
      <c r="Y74" s="174"/>
      <c r="Z74" s="174" t="s">
        <v>83</v>
      </c>
      <c r="AA74" s="174"/>
      <c r="AB74" s="174" t="s">
        <v>42</v>
      </c>
      <c r="AC74" s="174"/>
      <c r="AD74" s="174"/>
      <c r="AE74" s="174"/>
      <c r="AF74" s="174"/>
      <c r="AG74" s="174" t="s">
        <v>83</v>
      </c>
      <c r="AH74" s="174"/>
      <c r="AI74" s="174" t="s">
        <v>42</v>
      </c>
      <c r="AJ74" s="174"/>
      <c r="AK74" s="174"/>
      <c r="AL74" s="174"/>
      <c r="AM74" s="174"/>
      <c r="AN74" s="174" t="s">
        <v>83</v>
      </c>
      <c r="AO74" s="174"/>
    </row>
    <row r="75" spans="3:54" ht="28.9" customHeight="1" x14ac:dyDescent="0.25">
      <c r="C75" s="123" t="s">
        <v>84</v>
      </c>
      <c r="D75" s="124"/>
      <c r="E75" s="124"/>
      <c r="F75" s="124"/>
      <c r="G75" s="125"/>
      <c r="H75" s="126">
        <v>2083573.1702000001</v>
      </c>
      <c r="I75" s="127"/>
      <c r="J75" s="127"/>
      <c r="K75" s="127"/>
      <c r="L75" s="128"/>
      <c r="M75" s="129">
        <v>55429.305</v>
      </c>
      <c r="N75" s="130"/>
      <c r="O75" s="130"/>
      <c r="P75" s="130"/>
      <c r="Q75" s="131"/>
      <c r="R75" s="132">
        <f>+M75/H75</f>
        <v>2.6603003817081881E-2</v>
      </c>
      <c r="S75" s="133"/>
      <c r="T75" s="134">
        <v>433243.79560000001</v>
      </c>
      <c r="U75" s="135"/>
      <c r="V75" s="135"/>
      <c r="W75" s="135"/>
      <c r="X75" s="135"/>
      <c r="Y75" s="136"/>
      <c r="Z75" s="137">
        <f>T75/H75</f>
        <v>0.20793308427868332</v>
      </c>
      <c r="AA75" s="138"/>
      <c r="AB75" s="129">
        <f>AB67</f>
        <v>488673.10564499139</v>
      </c>
      <c r="AC75" s="130"/>
      <c r="AD75" s="130"/>
      <c r="AE75" s="130"/>
      <c r="AF75" s="131"/>
      <c r="AG75" s="132">
        <f>+AB75/H75</f>
        <v>0.23453609051708232</v>
      </c>
      <c r="AH75" s="133"/>
      <c r="AI75" s="129">
        <f>H75-AB75</f>
        <v>1594900.0645550087</v>
      </c>
      <c r="AJ75" s="130"/>
      <c r="AK75" s="130"/>
      <c r="AL75" s="130"/>
      <c r="AM75" s="131"/>
      <c r="AN75" s="132">
        <f>+AI75/H75</f>
        <v>0.76546390948291765</v>
      </c>
      <c r="AO75" s="133"/>
    </row>
    <row r="76" spans="3:54" ht="28.9" customHeight="1" x14ac:dyDescent="0.25">
      <c r="C76" s="123" t="s">
        <v>85</v>
      </c>
      <c r="D76" s="124"/>
      <c r="E76" s="124"/>
      <c r="F76" s="124"/>
      <c r="G76" s="125"/>
      <c r="H76" s="139">
        <v>0</v>
      </c>
      <c r="I76" s="140"/>
      <c r="J76" s="140"/>
      <c r="K76" s="140"/>
      <c r="L76" s="141"/>
      <c r="M76" s="142">
        <v>18969.169999999998</v>
      </c>
      <c r="N76" s="143"/>
      <c r="O76" s="143"/>
      <c r="P76" s="143"/>
      <c r="Q76" s="144"/>
      <c r="R76" s="145">
        <f>+M76/H75</f>
        <v>9.1041535144067761E-3</v>
      </c>
      <c r="S76" s="146"/>
      <c r="T76" s="147">
        <v>28923.33</v>
      </c>
      <c r="U76" s="148"/>
      <c r="V76" s="148"/>
      <c r="W76" s="148"/>
      <c r="X76" s="148"/>
      <c r="Y76" s="149"/>
      <c r="Z76" s="150">
        <f>T76/H75</f>
        <v>1.3881600326627205E-2</v>
      </c>
      <c r="AA76" s="151"/>
      <c r="AB76" s="142">
        <f>+T76+M76</f>
        <v>47892.5</v>
      </c>
      <c r="AC76" s="143"/>
      <c r="AD76" s="143"/>
      <c r="AE76" s="143"/>
      <c r="AF76" s="144"/>
      <c r="AG76" s="145">
        <f>AB76/H75</f>
        <v>2.298575384103398E-2</v>
      </c>
      <c r="AH76" s="146"/>
      <c r="AI76" s="142">
        <f>H75-AB76</f>
        <v>2035680.6702000001</v>
      </c>
      <c r="AJ76" s="143"/>
      <c r="AK76" s="143"/>
      <c r="AL76" s="143"/>
      <c r="AM76" s="144"/>
      <c r="AN76" s="132">
        <f>+AI76/H75</f>
        <v>0.97701424615896604</v>
      </c>
      <c r="AO76" s="133"/>
    </row>
    <row r="77" spans="3:54" ht="28.9" customHeight="1" x14ac:dyDescent="0.25">
      <c r="C77" s="123" t="s">
        <v>47</v>
      </c>
      <c r="D77" s="124"/>
      <c r="E77" s="124"/>
      <c r="F77" s="124"/>
      <c r="G77" s="125"/>
      <c r="H77" s="175">
        <v>0</v>
      </c>
      <c r="I77" s="176"/>
      <c r="J77" s="176"/>
      <c r="K77" s="176"/>
      <c r="L77" s="177"/>
      <c r="M77" s="155">
        <f>M76</f>
        <v>18969.169999999998</v>
      </c>
      <c r="N77" s="156"/>
      <c r="O77" s="156"/>
      <c r="P77" s="156"/>
      <c r="Q77" s="157"/>
      <c r="R77" s="158">
        <f>R76</f>
        <v>9.1041535144067761E-3</v>
      </c>
      <c r="S77" s="159"/>
      <c r="T77" s="160">
        <f>T76</f>
        <v>28923.33</v>
      </c>
      <c r="U77" s="161"/>
      <c r="V77" s="161"/>
      <c r="W77" s="161"/>
      <c r="X77" s="161"/>
      <c r="Y77" s="162"/>
      <c r="Z77" s="163">
        <f>Z76</f>
        <v>1.3881600326627205E-2</v>
      </c>
      <c r="AA77" s="164"/>
      <c r="AB77" s="155">
        <f>AB76</f>
        <v>47892.5</v>
      </c>
      <c r="AC77" s="156"/>
      <c r="AD77" s="156"/>
      <c r="AE77" s="156"/>
      <c r="AF77" s="157"/>
      <c r="AG77" s="158">
        <f>AG76</f>
        <v>2.298575384103398E-2</v>
      </c>
      <c r="AH77" s="159"/>
      <c r="AI77" s="155">
        <f>AI76</f>
        <v>2035680.6702000001</v>
      </c>
      <c r="AJ77" s="156"/>
      <c r="AK77" s="156"/>
      <c r="AL77" s="156"/>
      <c r="AM77" s="157"/>
      <c r="AN77" s="158">
        <f>AN76</f>
        <v>0.97701424615896604</v>
      </c>
      <c r="AO77" s="159"/>
    </row>
    <row r="78" spans="3:54" x14ac:dyDescent="0.25">
      <c r="C78" s="59"/>
      <c r="D78" s="59"/>
      <c r="E78" s="59"/>
      <c r="F78" s="59"/>
      <c r="G78" s="59"/>
      <c r="H78" s="165"/>
      <c r="I78" s="59"/>
      <c r="J78" s="59"/>
      <c r="K78" s="59"/>
      <c r="L78" s="59"/>
      <c r="M78" s="166"/>
      <c r="N78" s="166"/>
      <c r="O78" s="166"/>
      <c r="P78" s="166"/>
      <c r="Q78" s="166"/>
      <c r="R78" s="167"/>
      <c r="S78" s="167"/>
      <c r="T78" s="168"/>
      <c r="U78" s="168"/>
      <c r="V78" s="168"/>
      <c r="W78" s="168"/>
      <c r="X78" s="168"/>
      <c r="Y78" s="168"/>
      <c r="Z78" s="169"/>
      <c r="AA78" s="169"/>
      <c r="AB78" s="166"/>
      <c r="AC78" s="166"/>
      <c r="AD78" s="166"/>
      <c r="AE78" s="166"/>
      <c r="AF78" s="166"/>
      <c r="AG78" s="167"/>
      <c r="AH78" s="167"/>
      <c r="AI78" s="166"/>
      <c r="AJ78" s="59"/>
      <c r="AK78" s="59"/>
      <c r="AL78" s="59"/>
      <c r="AM78" s="59"/>
      <c r="AN78" s="167"/>
      <c r="AO78" s="167"/>
      <c r="AW78" s="13"/>
    </row>
    <row r="79" spans="3:54" x14ac:dyDescent="0.25">
      <c r="C79" s="59"/>
      <c r="D79" s="59"/>
      <c r="E79" s="59"/>
      <c r="F79" s="59"/>
      <c r="G79" s="59"/>
      <c r="H79" s="165"/>
      <c r="I79" s="59"/>
      <c r="J79" s="59"/>
      <c r="K79" s="59"/>
      <c r="L79" s="59"/>
      <c r="M79" s="166"/>
      <c r="N79" s="166"/>
      <c r="O79" s="166"/>
      <c r="P79" s="166"/>
      <c r="Q79" s="166"/>
      <c r="R79" s="167"/>
      <c r="S79" s="167"/>
      <c r="T79" s="168"/>
      <c r="U79" s="168"/>
      <c r="V79" s="168"/>
      <c r="W79" s="168"/>
      <c r="X79" s="168"/>
      <c r="Y79" s="168"/>
      <c r="Z79" s="169"/>
      <c r="AA79" s="169"/>
      <c r="AB79" s="166"/>
      <c r="AC79" s="166"/>
      <c r="AD79" s="166"/>
      <c r="AE79" s="166"/>
      <c r="AF79" s="166"/>
      <c r="AG79" s="167"/>
      <c r="AH79" s="167"/>
      <c r="AI79" s="166"/>
      <c r="AJ79" s="59"/>
      <c r="AK79" s="59"/>
      <c r="AL79" s="59"/>
      <c r="AM79" s="59"/>
      <c r="AN79" s="167"/>
      <c r="AO79" s="167"/>
      <c r="AW79" s="13"/>
    </row>
    <row r="80" spans="3:54" x14ac:dyDescent="0.25">
      <c r="M80" s="170"/>
      <c r="N80" s="170"/>
      <c r="O80" s="170"/>
      <c r="P80" s="170"/>
      <c r="Q80" s="170"/>
      <c r="R80" s="171"/>
      <c r="S80" s="171"/>
      <c r="T80" s="170"/>
      <c r="U80" s="170"/>
      <c r="V80" s="170"/>
      <c r="W80" s="170"/>
      <c r="X80" s="170"/>
      <c r="Y80" s="170"/>
      <c r="Z80" s="171"/>
      <c r="AA80" s="171"/>
      <c r="AB80" s="170"/>
      <c r="AC80" s="170"/>
      <c r="AD80" s="170"/>
      <c r="AE80" s="170"/>
      <c r="AF80" s="170"/>
      <c r="AG80" s="171"/>
      <c r="AH80" s="171"/>
      <c r="AN80" s="171"/>
      <c r="AO80" s="171"/>
      <c r="AW80" s="13"/>
    </row>
    <row r="81" spans="2:51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</row>
    <row r="82" spans="2:51" x14ac:dyDescent="0.25">
      <c r="B82" s="39" t="s">
        <v>90</v>
      </c>
      <c r="AS82" s="178"/>
      <c r="AT82" s="179"/>
      <c r="AU82" s="178"/>
      <c r="AV82" s="178"/>
      <c r="AW82" s="178"/>
      <c r="AX82" s="179"/>
      <c r="AY82" s="178"/>
    </row>
    <row r="83" spans="2:51" x14ac:dyDescent="0.25"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AS83" s="181"/>
      <c r="AT83" s="181"/>
      <c r="AU83" s="181"/>
      <c r="AV83" s="181"/>
      <c r="AW83" s="181"/>
      <c r="AX83" s="181"/>
      <c r="AY83" s="181"/>
    </row>
    <row r="84" spans="2:51" x14ac:dyDescent="0.25">
      <c r="C84" s="180"/>
      <c r="D84" s="182" t="s">
        <v>91</v>
      </c>
      <c r="E84" s="183"/>
      <c r="F84" s="183"/>
      <c r="G84" s="183"/>
      <c r="H84" s="183"/>
      <c r="I84" s="183"/>
      <c r="J84" s="183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4"/>
      <c r="AS84" s="181"/>
      <c r="AT84" s="181"/>
      <c r="AU84" s="181"/>
      <c r="AV84" s="181"/>
      <c r="AW84" s="185"/>
      <c r="AX84" s="181"/>
      <c r="AY84" s="185"/>
    </row>
    <row r="85" spans="2:51" ht="37.5" customHeight="1" x14ac:dyDescent="0.25">
      <c r="C85" s="180"/>
      <c r="D85" s="186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8"/>
      <c r="AS85" s="181"/>
      <c r="AT85" s="181"/>
      <c r="AU85" s="181"/>
      <c r="AV85" s="181"/>
      <c r="AW85" s="181"/>
      <c r="AX85" s="185"/>
      <c r="AY85" s="181"/>
    </row>
    <row r="86" spans="2:51" x14ac:dyDescent="0.25">
      <c r="C86" s="180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</row>
    <row r="87" spans="2:51" x14ac:dyDescent="0.25">
      <c r="C87" s="180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U87" s="170"/>
    </row>
    <row r="88" spans="2:51" x14ac:dyDescent="0.25">
      <c r="C88" s="180"/>
      <c r="D88" s="190" t="s">
        <v>92</v>
      </c>
      <c r="E88" s="39"/>
      <c r="AX88" s="170"/>
    </row>
    <row r="89" spans="2:51" x14ac:dyDescent="0.25">
      <c r="C89" s="180"/>
      <c r="D89" s="190"/>
      <c r="E89" s="39"/>
      <c r="AO89" s="191"/>
    </row>
    <row r="90" spans="2:51" x14ac:dyDescent="0.25">
      <c r="C90" s="180"/>
      <c r="D90" s="192" t="s">
        <v>93</v>
      </c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2"/>
      <c r="AI90" s="192"/>
      <c r="AJ90" s="192"/>
      <c r="AK90" s="192"/>
      <c r="AL90" s="192"/>
      <c r="AM90" s="192"/>
      <c r="AN90" s="192"/>
      <c r="AO90" s="193"/>
    </row>
    <row r="91" spans="2:51" ht="25.9" customHeight="1" x14ac:dyDescent="0.25">
      <c r="C91" s="180"/>
      <c r="D91" s="194" t="s">
        <v>94</v>
      </c>
      <c r="E91" s="194"/>
      <c r="F91" s="194"/>
      <c r="G91" s="195" t="s">
        <v>95</v>
      </c>
      <c r="H91" s="195"/>
      <c r="I91" s="195"/>
      <c r="J91" s="195"/>
      <c r="K91" s="195"/>
      <c r="L91" s="195"/>
      <c r="M91" s="195" t="s">
        <v>96</v>
      </c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 t="s">
        <v>97</v>
      </c>
      <c r="Z91" s="195"/>
      <c r="AA91" s="195"/>
      <c r="AB91" s="195"/>
      <c r="AC91" s="195"/>
      <c r="AD91" s="195"/>
      <c r="AE91" s="195"/>
      <c r="AF91" s="195"/>
      <c r="AG91" s="195"/>
      <c r="AH91" s="195"/>
      <c r="AI91" s="195"/>
      <c r="AJ91" s="195"/>
      <c r="AK91" s="196" t="s">
        <v>98</v>
      </c>
      <c r="AL91" s="196"/>
      <c r="AM91" s="196"/>
      <c r="AN91" s="196"/>
      <c r="AO91" s="197"/>
    </row>
    <row r="92" spans="2:51" ht="33.75" customHeight="1" x14ac:dyDescent="0.25">
      <c r="C92" s="180"/>
      <c r="D92" s="194"/>
      <c r="E92" s="194"/>
      <c r="F92" s="194"/>
      <c r="G92" s="198" t="s">
        <v>99</v>
      </c>
      <c r="H92" s="198"/>
      <c r="I92" s="198"/>
      <c r="J92" s="198" t="s">
        <v>100</v>
      </c>
      <c r="K92" s="198"/>
      <c r="L92" s="198"/>
      <c r="M92" s="198" t="s">
        <v>101</v>
      </c>
      <c r="N92" s="198"/>
      <c r="O92" s="198"/>
      <c r="P92" s="198" t="s">
        <v>102</v>
      </c>
      <c r="Q92" s="198"/>
      <c r="R92" s="198"/>
      <c r="S92" s="198" t="s">
        <v>103</v>
      </c>
      <c r="T92" s="198"/>
      <c r="U92" s="198"/>
      <c r="V92" s="198" t="s">
        <v>104</v>
      </c>
      <c r="W92" s="198"/>
      <c r="X92" s="198"/>
      <c r="Y92" s="198" t="s">
        <v>101</v>
      </c>
      <c r="Z92" s="198"/>
      <c r="AA92" s="198"/>
      <c r="AB92" s="198" t="s">
        <v>102</v>
      </c>
      <c r="AC92" s="198"/>
      <c r="AD92" s="198"/>
      <c r="AE92" s="198" t="s">
        <v>103</v>
      </c>
      <c r="AF92" s="198"/>
      <c r="AG92" s="198"/>
      <c r="AH92" s="198" t="s">
        <v>104</v>
      </c>
      <c r="AI92" s="198"/>
      <c r="AJ92" s="198"/>
      <c r="AK92" s="196"/>
      <c r="AL92" s="196"/>
      <c r="AM92" s="196"/>
      <c r="AN92" s="196"/>
      <c r="AO92" s="197"/>
    </row>
    <row r="93" spans="2:51" ht="23.45" customHeight="1" x14ac:dyDescent="0.25">
      <c r="C93" s="180"/>
      <c r="D93" s="199" t="s">
        <v>105</v>
      </c>
      <c r="E93" s="199"/>
      <c r="F93" s="199"/>
      <c r="G93" s="200">
        <v>44692</v>
      </c>
      <c r="H93" s="201"/>
      <c r="I93" s="202"/>
      <c r="J93" s="200">
        <v>44712</v>
      </c>
      <c r="K93" s="201"/>
      <c r="L93" s="202"/>
      <c r="M93" s="203">
        <v>60</v>
      </c>
      <c r="N93" s="204"/>
      <c r="O93" s="205"/>
      <c r="P93" s="203">
        <v>20</v>
      </c>
      <c r="Q93" s="204"/>
      <c r="R93" s="205"/>
      <c r="S93" s="203"/>
      <c r="T93" s="204"/>
      <c r="U93" s="205"/>
      <c r="V93" s="206"/>
      <c r="W93" s="204"/>
      <c r="X93" s="205"/>
      <c r="Y93" s="206">
        <f>M93*60</f>
        <v>3600</v>
      </c>
      <c r="Z93" s="204"/>
      <c r="AA93" s="205"/>
      <c r="AB93" s="206">
        <f>P93*75</f>
        <v>1500</v>
      </c>
      <c r="AC93" s="204"/>
      <c r="AD93" s="205"/>
      <c r="AE93" s="206"/>
      <c r="AF93" s="204"/>
      <c r="AG93" s="205"/>
      <c r="AH93" s="206"/>
      <c r="AI93" s="204"/>
      <c r="AJ93" s="205"/>
      <c r="AK93" s="207">
        <f>Y93+AB93+AE93+AH93</f>
        <v>5100</v>
      </c>
      <c r="AL93" s="207"/>
      <c r="AM93" s="207"/>
      <c r="AN93" s="207"/>
      <c r="AO93" s="208"/>
    </row>
    <row r="94" spans="2:51" ht="23.45" customHeight="1" x14ac:dyDescent="0.25">
      <c r="C94" s="180"/>
      <c r="D94" s="209" t="s">
        <v>106</v>
      </c>
      <c r="E94" s="210"/>
      <c r="F94" s="211"/>
      <c r="G94" s="200">
        <v>44713</v>
      </c>
      <c r="H94" s="201"/>
      <c r="I94" s="202"/>
      <c r="J94" s="200">
        <v>44742</v>
      </c>
      <c r="K94" s="201"/>
      <c r="L94" s="202"/>
      <c r="M94" s="203">
        <v>27</v>
      </c>
      <c r="N94" s="204"/>
      <c r="O94" s="205"/>
      <c r="P94" s="203">
        <v>120</v>
      </c>
      <c r="Q94" s="204"/>
      <c r="R94" s="205"/>
      <c r="S94" s="203"/>
      <c r="T94" s="204"/>
      <c r="U94" s="205"/>
      <c r="V94" s="206"/>
      <c r="W94" s="204"/>
      <c r="X94" s="205"/>
      <c r="Y94" s="206">
        <f>M94*60</f>
        <v>1620</v>
      </c>
      <c r="Z94" s="204"/>
      <c r="AA94" s="205"/>
      <c r="AB94" s="206">
        <f>P94*75</f>
        <v>9000</v>
      </c>
      <c r="AC94" s="204"/>
      <c r="AD94" s="205"/>
      <c r="AE94" s="206"/>
      <c r="AF94" s="204"/>
      <c r="AG94" s="205"/>
      <c r="AH94" s="206"/>
      <c r="AI94" s="204"/>
      <c r="AJ94" s="205"/>
      <c r="AK94" s="207">
        <f>Y94+AB94+AE94+AH94</f>
        <v>10620</v>
      </c>
      <c r="AL94" s="207"/>
      <c r="AM94" s="207"/>
      <c r="AN94" s="207"/>
      <c r="AO94" s="208"/>
    </row>
    <row r="95" spans="2:51" ht="23.45" customHeight="1" x14ac:dyDescent="0.25">
      <c r="C95" s="180"/>
      <c r="D95" s="209" t="s">
        <v>107</v>
      </c>
      <c r="E95" s="210"/>
      <c r="F95" s="211"/>
      <c r="G95" s="200">
        <v>44743</v>
      </c>
      <c r="H95" s="201"/>
      <c r="I95" s="202"/>
      <c r="J95" s="200">
        <v>44773</v>
      </c>
      <c r="K95" s="201"/>
      <c r="L95" s="202"/>
      <c r="M95" s="203">
        <v>28</v>
      </c>
      <c r="N95" s="204"/>
      <c r="O95" s="205"/>
      <c r="P95" s="203">
        <v>124</v>
      </c>
      <c r="Q95" s="204"/>
      <c r="R95" s="205"/>
      <c r="S95" s="203"/>
      <c r="T95" s="204"/>
      <c r="U95" s="205"/>
      <c r="V95" s="206"/>
      <c r="W95" s="204"/>
      <c r="X95" s="205"/>
      <c r="Y95" s="206">
        <f>+AT102*M95</f>
        <v>1680</v>
      </c>
      <c r="Z95" s="204"/>
      <c r="AA95" s="205"/>
      <c r="AB95" s="206">
        <f>P95*75</f>
        <v>9300</v>
      </c>
      <c r="AC95" s="204"/>
      <c r="AD95" s="205"/>
      <c r="AE95" s="206"/>
      <c r="AF95" s="204"/>
      <c r="AG95" s="205"/>
      <c r="AH95" s="206"/>
      <c r="AI95" s="204"/>
      <c r="AJ95" s="205"/>
      <c r="AK95" s="207">
        <f>Y95+AB95+AE95+AH95</f>
        <v>10980</v>
      </c>
      <c r="AL95" s="207"/>
      <c r="AM95" s="207"/>
      <c r="AN95" s="207"/>
      <c r="AO95" s="208"/>
    </row>
    <row r="96" spans="2:51" ht="23.45" customHeight="1" x14ac:dyDescent="0.25">
      <c r="C96" s="180"/>
      <c r="D96" s="209" t="s">
        <v>108</v>
      </c>
      <c r="E96" s="210"/>
      <c r="F96" s="211"/>
      <c r="G96" s="200"/>
      <c r="H96" s="201"/>
      <c r="I96" s="202"/>
      <c r="J96" s="200"/>
      <c r="K96" s="201"/>
      <c r="L96" s="202"/>
      <c r="M96" s="203"/>
      <c r="N96" s="204"/>
      <c r="O96" s="205"/>
      <c r="P96" s="203"/>
      <c r="Q96" s="204"/>
      <c r="R96" s="205"/>
      <c r="S96" s="203"/>
      <c r="T96" s="204"/>
      <c r="U96" s="205"/>
      <c r="V96" s="206"/>
      <c r="W96" s="204"/>
      <c r="X96" s="205"/>
      <c r="Y96" s="206"/>
      <c r="Z96" s="204"/>
      <c r="AA96" s="205"/>
      <c r="AB96" s="206"/>
      <c r="AC96" s="204"/>
      <c r="AD96" s="205"/>
      <c r="AE96" s="206"/>
      <c r="AF96" s="204"/>
      <c r="AG96" s="205"/>
      <c r="AH96" s="206"/>
      <c r="AI96" s="204"/>
      <c r="AJ96" s="205"/>
      <c r="AK96" s="207"/>
      <c r="AL96" s="207"/>
      <c r="AM96" s="207"/>
      <c r="AN96" s="207"/>
      <c r="AO96" s="208"/>
    </row>
    <row r="97" spans="2:49" ht="23.45" customHeight="1" x14ac:dyDescent="0.25">
      <c r="C97" s="180"/>
      <c r="D97" s="212" t="s">
        <v>109</v>
      </c>
      <c r="E97" s="213"/>
      <c r="F97" s="213"/>
      <c r="G97" s="213"/>
      <c r="H97" s="213"/>
      <c r="I97" s="213"/>
      <c r="J97" s="213"/>
      <c r="K97" s="213"/>
      <c r="L97" s="214"/>
      <c r="M97" s="215">
        <f>SUM(M93:O96)</f>
        <v>115</v>
      </c>
      <c r="N97" s="216"/>
      <c r="O97" s="217"/>
      <c r="P97" s="215">
        <f>SUM(P93:R96)</f>
        <v>264</v>
      </c>
      <c r="Q97" s="216"/>
      <c r="R97" s="217"/>
      <c r="S97" s="215">
        <f>SUM(S93:U96)</f>
        <v>0</v>
      </c>
      <c r="T97" s="216"/>
      <c r="U97" s="217"/>
      <c r="V97" s="215">
        <f>SUM(V93:X96)</f>
        <v>0</v>
      </c>
      <c r="W97" s="216"/>
      <c r="X97" s="217"/>
      <c r="Y97" s="44">
        <f>SUM(Y93:AA96)</f>
        <v>6900</v>
      </c>
      <c r="Z97" s="45"/>
      <c r="AA97" s="46"/>
      <c r="AB97" s="44">
        <f>SUM(AB93:AD96)</f>
        <v>19800</v>
      </c>
      <c r="AC97" s="45"/>
      <c r="AD97" s="46"/>
      <c r="AE97" s="44">
        <f>SUM(AE93:AG96)</f>
        <v>0</v>
      </c>
      <c r="AF97" s="45"/>
      <c r="AG97" s="46"/>
      <c r="AH97" s="44">
        <f>SUM(AH93:AJ96)</f>
        <v>0</v>
      </c>
      <c r="AI97" s="45"/>
      <c r="AJ97" s="46"/>
      <c r="AK97" s="218">
        <f>SUM(AK93:AO96)</f>
        <v>26700</v>
      </c>
      <c r="AL97" s="218"/>
      <c r="AM97" s="218"/>
      <c r="AN97" s="218"/>
      <c r="AO97" s="219"/>
      <c r="AQ97" s="220"/>
      <c r="AR97" s="220"/>
      <c r="AS97" s="220"/>
      <c r="AT97" s="220"/>
      <c r="AU97" s="220"/>
    </row>
    <row r="98" spans="2:49" x14ac:dyDescent="0.25">
      <c r="C98" s="180"/>
      <c r="D98" s="189"/>
      <c r="E98" s="189"/>
      <c r="F98" s="189"/>
      <c r="G98" s="189"/>
      <c r="H98" s="189"/>
      <c r="I98" s="189"/>
      <c r="J98" s="189"/>
      <c r="K98" s="189"/>
      <c r="L98" s="221"/>
      <c r="M98" s="221"/>
      <c r="N98" s="221"/>
      <c r="O98" s="189"/>
      <c r="P98" s="221"/>
      <c r="Q98" s="221"/>
      <c r="R98" s="221"/>
      <c r="S98" s="189"/>
      <c r="T98" s="189"/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  <c r="AF98" s="189"/>
      <c r="AG98" s="189"/>
      <c r="AH98" s="189"/>
      <c r="AI98" s="189"/>
      <c r="AJ98" s="189"/>
      <c r="AK98" s="189"/>
      <c r="AL98" s="221"/>
      <c r="AM98" s="221"/>
      <c r="AN98" s="221"/>
      <c r="AO98" s="221"/>
      <c r="AQ98" s="222"/>
      <c r="AR98" s="220"/>
      <c r="AS98" s="220"/>
      <c r="AT98" s="220"/>
      <c r="AU98" s="220"/>
    </row>
    <row r="99" spans="2:49" x14ac:dyDescent="0.25">
      <c r="C99" s="180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W99" s="171"/>
    </row>
    <row r="100" spans="2:49" x14ac:dyDescent="0.25">
      <c r="C100" s="39" t="s">
        <v>110</v>
      </c>
      <c r="U100" s="1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</row>
    <row r="101" spans="2:49" x14ac:dyDescent="0.25">
      <c r="C101" s="180"/>
      <c r="D101" s="223" t="s">
        <v>111</v>
      </c>
      <c r="E101" s="224"/>
      <c r="F101" s="224"/>
      <c r="G101" s="224"/>
      <c r="H101" s="225"/>
      <c r="I101" s="226" t="s">
        <v>112</v>
      </c>
      <c r="J101" s="226"/>
      <c r="K101" s="226"/>
      <c r="L101" s="226"/>
      <c r="M101" s="226"/>
      <c r="N101" s="227" t="s">
        <v>79</v>
      </c>
      <c r="O101" s="227"/>
      <c r="P101" s="227"/>
      <c r="Q101" s="227"/>
      <c r="R101" s="227"/>
      <c r="S101" s="227"/>
      <c r="T101" s="227"/>
      <c r="U101" s="227" t="s">
        <v>80</v>
      </c>
      <c r="V101" s="227"/>
      <c r="W101" s="227"/>
      <c r="X101" s="227"/>
      <c r="Y101" s="227"/>
      <c r="Z101" s="227"/>
      <c r="AA101" s="227"/>
      <c r="AB101" s="227"/>
      <c r="AC101" s="227" t="s">
        <v>81</v>
      </c>
      <c r="AD101" s="227"/>
      <c r="AE101" s="227"/>
      <c r="AF101" s="227"/>
      <c r="AG101" s="227"/>
      <c r="AH101" s="227"/>
      <c r="AI101" s="227"/>
      <c r="AJ101" s="227" t="s">
        <v>82</v>
      </c>
      <c r="AK101" s="227"/>
      <c r="AL101" s="227"/>
      <c r="AM101" s="227"/>
      <c r="AN101" s="227"/>
      <c r="AO101" s="227"/>
      <c r="AP101" s="228"/>
    </row>
    <row r="102" spans="2:49" ht="27" customHeight="1" x14ac:dyDescent="0.25">
      <c r="C102" s="180"/>
      <c r="D102" s="229"/>
      <c r="E102" s="230"/>
      <c r="F102" s="230"/>
      <c r="G102" s="230"/>
      <c r="H102" s="231"/>
      <c r="I102" s="226"/>
      <c r="J102" s="226"/>
      <c r="K102" s="226"/>
      <c r="L102" s="226"/>
      <c r="M102" s="226"/>
      <c r="N102" s="227" t="s">
        <v>42</v>
      </c>
      <c r="O102" s="227"/>
      <c r="P102" s="227"/>
      <c r="Q102" s="227"/>
      <c r="R102" s="227"/>
      <c r="S102" s="227" t="s">
        <v>83</v>
      </c>
      <c r="T102" s="227"/>
      <c r="U102" s="227" t="s">
        <v>42</v>
      </c>
      <c r="V102" s="227"/>
      <c r="W102" s="227"/>
      <c r="X102" s="227"/>
      <c r="Y102" s="227"/>
      <c r="Z102" s="227"/>
      <c r="AA102" s="227" t="s">
        <v>83</v>
      </c>
      <c r="AB102" s="227"/>
      <c r="AC102" s="227" t="s">
        <v>42</v>
      </c>
      <c r="AD102" s="227"/>
      <c r="AE102" s="227"/>
      <c r="AF102" s="227"/>
      <c r="AG102" s="227"/>
      <c r="AH102" s="227" t="s">
        <v>83</v>
      </c>
      <c r="AI102" s="227"/>
      <c r="AJ102" s="227" t="s">
        <v>42</v>
      </c>
      <c r="AK102" s="227"/>
      <c r="AL102" s="227"/>
      <c r="AM102" s="227"/>
      <c r="AN102" s="227"/>
      <c r="AO102" s="227" t="s">
        <v>83</v>
      </c>
      <c r="AP102" s="228"/>
      <c r="AT102" s="3">
        <v>60</v>
      </c>
    </row>
    <row r="103" spans="2:49" ht="33" customHeight="1" x14ac:dyDescent="0.25">
      <c r="C103" s="180"/>
      <c r="D103" s="232" t="s">
        <v>84</v>
      </c>
      <c r="E103" s="232"/>
      <c r="F103" s="232"/>
      <c r="G103" s="232"/>
      <c r="H103" s="232"/>
      <c r="I103" s="126">
        <v>261556.34</v>
      </c>
      <c r="J103" s="127"/>
      <c r="K103" s="127"/>
      <c r="L103" s="127"/>
      <c r="M103" s="128"/>
      <c r="N103" s="233">
        <f>I103*'[1]FE-06'!G30</f>
        <v>7527.8510059411092</v>
      </c>
      <c r="O103" s="233"/>
      <c r="P103" s="233"/>
      <c r="Q103" s="233"/>
      <c r="R103" s="233"/>
      <c r="S103" s="234">
        <f>+N103/I103</f>
        <v>2.8780992293825143E-2</v>
      </c>
      <c r="T103" s="234"/>
      <c r="U103" s="207">
        <f>I103*'[1]FE-06'!F31</f>
        <v>58838.817165851251</v>
      </c>
      <c r="V103" s="207"/>
      <c r="W103" s="207"/>
      <c r="X103" s="207"/>
      <c r="Y103" s="207"/>
      <c r="Z103" s="207"/>
      <c r="AA103" s="234">
        <f>+U103/I103</f>
        <v>0.22495657022059282</v>
      </c>
      <c r="AB103" s="234"/>
      <c r="AC103" s="233">
        <f>+U103+N103</f>
        <v>66366.668171792364</v>
      </c>
      <c r="AD103" s="233"/>
      <c r="AE103" s="233"/>
      <c r="AF103" s="233"/>
      <c r="AG103" s="233"/>
      <c r="AH103" s="234">
        <f>+AC103/I103</f>
        <v>0.25373756251441798</v>
      </c>
      <c r="AI103" s="234"/>
      <c r="AJ103" s="233">
        <f>+I103-AC103</f>
        <v>195189.67182820762</v>
      </c>
      <c r="AK103" s="233"/>
      <c r="AL103" s="233"/>
      <c r="AM103" s="233"/>
      <c r="AN103" s="233"/>
      <c r="AO103" s="234">
        <f>+AJ103/I103</f>
        <v>0.74626243748558196</v>
      </c>
      <c r="AP103" s="235"/>
      <c r="AT103" s="3">
        <f>2250/30</f>
        <v>75</v>
      </c>
    </row>
    <row r="104" spans="2:49" ht="28.9" customHeight="1" x14ac:dyDescent="0.25">
      <c r="C104" s="180"/>
      <c r="D104" s="232" t="s">
        <v>85</v>
      </c>
      <c r="E104" s="232"/>
      <c r="F104" s="232"/>
      <c r="G104" s="232"/>
      <c r="H104" s="232"/>
      <c r="I104" s="207"/>
      <c r="J104" s="207"/>
      <c r="K104" s="207"/>
      <c r="L104" s="207"/>
      <c r="M104" s="207"/>
      <c r="N104" s="142">
        <v>15720</v>
      </c>
      <c r="O104" s="143"/>
      <c r="P104" s="143"/>
      <c r="Q104" s="143"/>
      <c r="R104" s="144"/>
      <c r="S104" s="236">
        <f>N104/I103</f>
        <v>6.0101773866387639E-2</v>
      </c>
      <c r="T104" s="236"/>
      <c r="U104" s="142">
        <v>10980</v>
      </c>
      <c r="V104" s="143"/>
      <c r="W104" s="143"/>
      <c r="X104" s="143"/>
      <c r="Y104" s="143"/>
      <c r="Z104" s="144"/>
      <c r="AA104" s="145">
        <f>U104/I103</f>
        <v>4.1979483273087551E-2</v>
      </c>
      <c r="AB104" s="146"/>
      <c r="AC104" s="207">
        <f>+N104+U104</f>
        <v>26700</v>
      </c>
      <c r="AD104" s="207"/>
      <c r="AE104" s="207"/>
      <c r="AF104" s="207"/>
      <c r="AG104" s="207"/>
      <c r="AH104" s="236">
        <f>AC104/I103</f>
        <v>0.10208125713947519</v>
      </c>
      <c r="AI104" s="236"/>
      <c r="AJ104" s="207">
        <f>I103-AC104</f>
        <v>234856.34</v>
      </c>
      <c r="AK104" s="207"/>
      <c r="AL104" s="207"/>
      <c r="AM104" s="207"/>
      <c r="AN104" s="207"/>
      <c r="AO104" s="236">
        <f>AJ104/I103</f>
        <v>0.89791874286052475</v>
      </c>
      <c r="AP104" s="237"/>
    </row>
    <row r="105" spans="2:49" x14ac:dyDescent="0.25">
      <c r="C105" s="180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</row>
    <row r="106" spans="2:49" x14ac:dyDescent="0.25">
      <c r="C106" s="180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</row>
    <row r="107" spans="2:49" x14ac:dyDescent="0.25">
      <c r="B107" s="39" t="s">
        <v>113</v>
      </c>
      <c r="C107" s="180"/>
      <c r="D107" s="238"/>
      <c r="E107" s="238"/>
      <c r="F107" s="238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</row>
    <row r="108" spans="2:49" x14ac:dyDescent="0.25">
      <c r="C108" s="239" t="s">
        <v>114</v>
      </c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  <c r="S108" s="240"/>
      <c r="T108" s="240"/>
      <c r="U108" s="240"/>
      <c r="V108" s="240"/>
      <c r="W108" s="240"/>
      <c r="X108" s="240"/>
      <c r="Y108" s="240"/>
      <c r="Z108" s="240"/>
      <c r="AA108" s="240"/>
      <c r="AB108" s="240"/>
      <c r="AC108" s="240"/>
      <c r="AD108" s="240"/>
      <c r="AE108" s="240"/>
      <c r="AF108" s="240"/>
      <c r="AG108" s="240"/>
      <c r="AH108" s="240"/>
      <c r="AI108" s="240"/>
      <c r="AJ108" s="240"/>
      <c r="AK108" s="240"/>
      <c r="AL108" s="240"/>
      <c r="AM108" s="240"/>
      <c r="AN108" s="240"/>
      <c r="AO108" s="240"/>
      <c r="AP108" s="241"/>
    </row>
    <row r="109" spans="2:49" ht="83.25" customHeight="1" x14ac:dyDescent="0.25">
      <c r="C109" s="242"/>
      <c r="D109" s="243"/>
      <c r="E109" s="243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  <c r="AJ109" s="243"/>
      <c r="AK109" s="243"/>
      <c r="AL109" s="243"/>
      <c r="AM109" s="243"/>
      <c r="AN109" s="243"/>
      <c r="AO109" s="243"/>
      <c r="AP109" s="244"/>
    </row>
    <row r="110" spans="2:49" ht="83.25" customHeight="1" x14ac:dyDescent="0.25">
      <c r="C110" s="245"/>
      <c r="D110" s="246"/>
      <c r="E110" s="246"/>
      <c r="F110" s="246"/>
      <c r="G110" s="246"/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  <c r="AM110" s="246"/>
      <c r="AN110" s="246"/>
      <c r="AO110" s="246"/>
      <c r="AP110" s="247"/>
    </row>
    <row r="111" spans="2:49" x14ac:dyDescent="0.25">
      <c r="C111" s="180"/>
      <c r="D111" s="238"/>
      <c r="E111" s="238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</row>
    <row r="112" spans="2:49" x14ac:dyDescent="0.25">
      <c r="C112" s="180"/>
      <c r="D112" s="238"/>
      <c r="E112" s="238"/>
      <c r="F112" s="238"/>
      <c r="G112" s="238"/>
      <c r="H112" s="238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8"/>
      <c r="AM112" s="238"/>
      <c r="AN112" s="238"/>
      <c r="AO112" s="238"/>
    </row>
    <row r="113" spans="2:90" x14ac:dyDescent="0.25">
      <c r="B113" s="39" t="s">
        <v>115</v>
      </c>
      <c r="C113" s="180"/>
      <c r="D113" s="238"/>
      <c r="E113" s="238"/>
      <c r="AC113" s="238"/>
      <c r="AD113" s="238"/>
      <c r="AE113" s="238"/>
      <c r="AF113" s="238"/>
      <c r="AG113" s="238"/>
      <c r="AH113" s="238"/>
      <c r="AI113" s="238"/>
      <c r="AJ113" s="238"/>
      <c r="AK113" s="238"/>
      <c r="AL113" s="238"/>
      <c r="AM113" s="238"/>
      <c r="AN113" s="238"/>
      <c r="AO113" s="238"/>
    </row>
    <row r="114" spans="2:90" x14ac:dyDescent="0.25">
      <c r="C114" s="39" t="s">
        <v>116</v>
      </c>
      <c r="AC114" s="238"/>
      <c r="AD114" s="238"/>
      <c r="AE114" s="238"/>
      <c r="AF114" s="238"/>
      <c r="AG114" s="238"/>
      <c r="AH114" s="238"/>
      <c r="AI114" s="238"/>
      <c r="AJ114" s="238"/>
      <c r="AK114" s="238"/>
      <c r="AL114" s="238"/>
      <c r="AM114" s="238"/>
      <c r="AN114" s="238"/>
      <c r="AO114" s="238"/>
    </row>
    <row r="115" spans="2:90" ht="16.5" thickBot="1" x14ac:dyDescent="0.3">
      <c r="AC115" s="238"/>
      <c r="AD115" s="238"/>
      <c r="AE115" s="238"/>
      <c r="AF115" s="238"/>
      <c r="AG115" s="238"/>
      <c r="AH115" s="238"/>
      <c r="AI115" s="238"/>
      <c r="AJ115" s="238"/>
      <c r="AK115" s="238"/>
      <c r="AL115" s="238"/>
      <c r="AM115" s="238"/>
      <c r="AN115" s="238"/>
      <c r="AO115" s="238"/>
    </row>
    <row r="116" spans="2:90" ht="27" customHeight="1" thickBot="1" x14ac:dyDescent="0.3">
      <c r="D116" s="248" t="s">
        <v>117</v>
      </c>
      <c r="E116" s="249"/>
      <c r="F116" s="249"/>
      <c r="G116" s="249"/>
      <c r="H116" s="249"/>
      <c r="I116" s="249"/>
      <c r="J116" s="249"/>
      <c r="K116" s="249"/>
      <c r="L116" s="249"/>
      <c r="M116" s="249"/>
      <c r="N116" s="249"/>
      <c r="O116" s="249"/>
      <c r="P116" s="249"/>
      <c r="Q116" s="249"/>
      <c r="R116" s="249"/>
      <c r="S116" s="249"/>
      <c r="T116" s="249"/>
      <c r="U116" s="249"/>
      <c r="V116" s="249"/>
      <c r="W116" s="249"/>
      <c r="X116" s="249"/>
      <c r="Y116" s="249"/>
      <c r="Z116" s="249"/>
      <c r="AA116" s="249"/>
      <c r="AB116" s="250"/>
      <c r="AC116" s="238"/>
      <c r="AD116" s="238"/>
      <c r="AE116" s="238"/>
      <c r="AF116" s="238"/>
      <c r="AG116" s="238"/>
      <c r="AH116" s="238"/>
      <c r="AI116" s="238"/>
      <c r="AJ116" s="238"/>
      <c r="AK116" s="238"/>
      <c r="AL116" s="238"/>
      <c r="AM116" s="238"/>
      <c r="AN116" s="238"/>
      <c r="AO116" s="238"/>
      <c r="AZ116" s="251"/>
      <c r="BA116" s="251"/>
      <c r="BB116" s="251"/>
      <c r="BC116" s="251"/>
      <c r="BD116" s="251"/>
      <c r="BE116" s="251"/>
      <c r="BF116" s="251"/>
      <c r="BG116" s="251"/>
      <c r="BH116" s="251"/>
      <c r="BI116" s="251"/>
      <c r="BJ116" s="251"/>
      <c r="BK116" s="251"/>
      <c r="BL116" s="251"/>
      <c r="BM116" s="251"/>
      <c r="BN116" s="251"/>
      <c r="BO116" s="251"/>
      <c r="BP116" s="251"/>
      <c r="BQ116" s="251"/>
      <c r="BR116" s="251"/>
      <c r="BS116" s="251"/>
      <c r="BT116" s="251"/>
      <c r="BU116" s="251"/>
      <c r="BV116" s="251"/>
      <c r="BW116" s="251"/>
      <c r="BX116" s="251"/>
      <c r="BY116" s="251"/>
      <c r="BZ116" s="251"/>
      <c r="CA116" s="251"/>
      <c r="CB116" s="251"/>
      <c r="CC116" s="251"/>
      <c r="CD116" s="251"/>
      <c r="CE116" s="251"/>
      <c r="CF116" s="251"/>
      <c r="CG116" s="251"/>
      <c r="CH116" s="251"/>
      <c r="CI116" s="251"/>
      <c r="CJ116" s="251"/>
      <c r="CK116" s="251"/>
      <c r="CL116" s="251"/>
    </row>
    <row r="117" spans="2:90" ht="27" customHeight="1" x14ac:dyDescent="0.25">
      <c r="D117" s="252" t="s">
        <v>118</v>
      </c>
      <c r="E117" s="253"/>
      <c r="F117" s="253"/>
      <c r="G117" s="253"/>
      <c r="H117" s="253"/>
      <c r="I117" s="253"/>
      <c r="J117" s="253"/>
      <c r="K117" s="253"/>
      <c r="L117" s="254"/>
      <c r="M117" s="255" t="s">
        <v>119</v>
      </c>
      <c r="N117" s="256"/>
      <c r="O117" s="256"/>
      <c r="P117" s="256"/>
      <c r="Q117" s="256"/>
      <c r="R117" s="256"/>
      <c r="S117" s="256"/>
      <c r="T117" s="256"/>
      <c r="U117" s="256" t="s">
        <v>119</v>
      </c>
      <c r="V117" s="256"/>
      <c r="W117" s="256"/>
      <c r="X117" s="256"/>
      <c r="Y117" s="256"/>
      <c r="Z117" s="256"/>
      <c r="AA117" s="256"/>
      <c r="AB117" s="257"/>
      <c r="AC117" s="238"/>
      <c r="AD117" s="238"/>
      <c r="AE117" s="238"/>
      <c r="AF117" s="238"/>
      <c r="AG117" s="238"/>
      <c r="AH117" s="238"/>
      <c r="AI117" s="238"/>
      <c r="AJ117" s="238"/>
      <c r="AK117" s="238"/>
      <c r="AL117" s="238"/>
      <c r="AM117" s="238"/>
      <c r="AN117" s="238"/>
      <c r="AO117" s="238"/>
    </row>
    <row r="118" spans="2:90" ht="27" customHeight="1" thickBot="1" x14ac:dyDescent="0.3">
      <c r="D118" s="258" t="s">
        <v>120</v>
      </c>
      <c r="E118" s="259"/>
      <c r="F118" s="259"/>
      <c r="G118" s="259"/>
      <c r="H118" s="259"/>
      <c r="I118" s="259"/>
      <c r="J118" s="259"/>
      <c r="K118" s="259"/>
      <c r="L118" s="260"/>
      <c r="M118" s="261" t="s">
        <v>121</v>
      </c>
      <c r="N118" s="261"/>
      <c r="O118" s="261"/>
      <c r="P118" s="261"/>
      <c r="Q118" s="261"/>
      <c r="R118" s="261"/>
      <c r="S118" s="261"/>
      <c r="T118" s="262"/>
      <c r="U118" s="261" t="s">
        <v>122</v>
      </c>
      <c r="V118" s="261"/>
      <c r="W118" s="261"/>
      <c r="X118" s="261"/>
      <c r="Y118" s="261"/>
      <c r="Z118" s="261"/>
      <c r="AA118" s="261"/>
      <c r="AB118" s="262"/>
      <c r="AC118" s="238"/>
      <c r="AD118" s="238"/>
      <c r="AE118" s="238"/>
      <c r="AF118" s="238"/>
      <c r="AG118" s="238"/>
      <c r="AH118" s="238"/>
      <c r="AI118" s="238"/>
      <c r="AJ118" s="238"/>
      <c r="AK118" s="238"/>
      <c r="AL118" s="238"/>
      <c r="AM118" s="238"/>
      <c r="AN118" s="238"/>
      <c r="AO118" s="238"/>
    </row>
    <row r="119" spans="2:90" x14ac:dyDescent="0.25">
      <c r="C119" s="180"/>
      <c r="D119" s="238"/>
      <c r="E119" s="238"/>
      <c r="F119" s="238"/>
      <c r="G119" s="238"/>
      <c r="H119" s="238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  <c r="S119" s="238"/>
      <c r="T119" s="238"/>
      <c r="U119" s="238"/>
      <c r="V119" s="238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  <c r="AJ119" s="238"/>
      <c r="AK119" s="238"/>
      <c r="AL119" s="238"/>
      <c r="AM119" s="238"/>
      <c r="AN119" s="238"/>
      <c r="AO119" s="238"/>
    </row>
    <row r="120" spans="2:90" x14ac:dyDescent="0.25">
      <c r="B120" s="39" t="s">
        <v>123</v>
      </c>
      <c r="C120" s="180"/>
      <c r="D120" s="238"/>
      <c r="E120" s="238"/>
      <c r="F120" s="238"/>
      <c r="G120" s="238"/>
      <c r="H120" s="238"/>
      <c r="I120" s="238"/>
      <c r="J120" s="238"/>
      <c r="K120" s="263"/>
      <c r="L120" s="263"/>
      <c r="M120" s="263"/>
      <c r="N120" s="263"/>
      <c r="O120" s="263"/>
      <c r="P120" s="263"/>
      <c r="Q120" s="263"/>
      <c r="R120" s="263"/>
      <c r="S120" s="263"/>
      <c r="T120" s="263"/>
      <c r="U120" s="263"/>
      <c r="V120" s="263"/>
      <c r="W120" s="263"/>
      <c r="X120" s="263"/>
      <c r="Y120" s="263"/>
      <c r="Z120" s="263"/>
      <c r="AA120" s="263"/>
      <c r="AB120" s="263"/>
      <c r="AC120" s="263"/>
      <c r="AD120" s="263"/>
      <c r="AE120" s="263"/>
      <c r="AF120" s="263"/>
      <c r="AG120" s="263"/>
      <c r="AH120" s="263"/>
      <c r="AI120" s="263"/>
      <c r="AJ120" s="263"/>
      <c r="AK120" s="263"/>
      <c r="AL120" s="263"/>
      <c r="AM120" s="263"/>
      <c r="AN120" s="263"/>
      <c r="AO120" s="263"/>
    </row>
    <row r="121" spans="2:90" x14ac:dyDescent="0.25">
      <c r="C121" s="39" t="s">
        <v>124</v>
      </c>
      <c r="E121" s="39"/>
    </row>
    <row r="122" spans="2:90" ht="16.5" thickBot="1" x14ac:dyDescent="0.3">
      <c r="B122" s="39"/>
      <c r="E122" s="263"/>
      <c r="F122" s="263"/>
      <c r="G122" s="263"/>
      <c r="H122" s="263"/>
      <c r="I122" s="263"/>
      <c r="J122" s="263"/>
      <c r="K122" s="263"/>
      <c r="L122" s="263"/>
      <c r="M122" s="263"/>
      <c r="N122" s="263"/>
      <c r="O122" s="263"/>
      <c r="P122" s="263"/>
      <c r="Q122" s="263"/>
      <c r="R122" s="263"/>
      <c r="S122" s="263"/>
      <c r="T122" s="263"/>
      <c r="U122" s="263"/>
      <c r="V122" s="263"/>
      <c r="W122" s="263"/>
      <c r="X122" s="263"/>
      <c r="Y122" s="263"/>
      <c r="Z122" s="263"/>
      <c r="AA122" s="263"/>
      <c r="AB122" s="263"/>
      <c r="AC122" s="263"/>
      <c r="AD122" s="263"/>
      <c r="AE122" s="263"/>
      <c r="AF122" s="263"/>
      <c r="AG122" s="263"/>
      <c r="AH122" s="263"/>
      <c r="AI122" s="263"/>
      <c r="AJ122" s="263"/>
      <c r="AK122" s="263"/>
      <c r="AL122" s="263"/>
      <c r="AM122" s="263"/>
      <c r="AN122" s="263"/>
      <c r="AO122" s="263"/>
    </row>
    <row r="123" spans="2:90" x14ac:dyDescent="0.25">
      <c r="B123" s="39"/>
      <c r="C123" s="264"/>
      <c r="D123" s="265"/>
      <c r="E123" s="266"/>
      <c r="F123" s="266"/>
      <c r="G123" s="266"/>
      <c r="H123" s="266"/>
      <c r="I123" s="266"/>
      <c r="J123" s="266"/>
      <c r="K123" s="266"/>
      <c r="L123" s="266"/>
      <c r="M123" s="266"/>
      <c r="N123" s="266"/>
      <c r="O123" s="266"/>
      <c r="P123" s="266"/>
      <c r="Q123" s="266"/>
      <c r="R123" s="266"/>
      <c r="S123" s="266"/>
      <c r="T123" s="266"/>
      <c r="U123" s="266"/>
      <c r="V123" s="266"/>
      <c r="W123" s="266"/>
      <c r="X123" s="266"/>
      <c r="Y123" s="266"/>
      <c r="Z123" s="266"/>
      <c r="AA123" s="266"/>
      <c r="AB123" s="266"/>
      <c r="AC123" s="266"/>
      <c r="AD123" s="266"/>
      <c r="AE123" s="266"/>
      <c r="AF123" s="266"/>
      <c r="AG123" s="266"/>
      <c r="AH123" s="266"/>
      <c r="AI123" s="266"/>
      <c r="AJ123" s="266"/>
      <c r="AK123" s="266"/>
      <c r="AL123" s="266"/>
      <c r="AM123" s="266"/>
      <c r="AN123" s="266"/>
      <c r="AO123" s="267"/>
    </row>
    <row r="124" spans="2:90" x14ac:dyDescent="0.25">
      <c r="C124" s="268"/>
      <c r="E124" s="263"/>
      <c r="F124" s="263"/>
      <c r="G124" s="263"/>
      <c r="H124" s="263"/>
      <c r="I124" s="263"/>
      <c r="J124" s="263"/>
      <c r="K124" s="263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G124" s="263"/>
      <c r="AH124" s="263"/>
      <c r="AI124" s="263"/>
      <c r="AJ124" s="263"/>
      <c r="AK124" s="263"/>
      <c r="AL124" s="263"/>
      <c r="AM124" s="263"/>
      <c r="AN124" s="263"/>
      <c r="AO124" s="269"/>
    </row>
    <row r="125" spans="2:90" x14ac:dyDescent="0.25">
      <c r="C125" s="268"/>
      <c r="E125" s="54"/>
      <c r="F125" s="263"/>
      <c r="G125" s="263"/>
      <c r="H125" s="263"/>
      <c r="I125" s="263"/>
      <c r="J125" s="263"/>
      <c r="K125" s="263"/>
      <c r="L125" s="263"/>
      <c r="M125" s="263"/>
      <c r="N125" s="263"/>
      <c r="O125" s="263"/>
      <c r="P125" s="263"/>
      <c r="Q125" s="263"/>
      <c r="R125" s="263"/>
      <c r="S125" s="263"/>
      <c r="T125" s="263"/>
      <c r="U125" s="263"/>
      <c r="V125" s="263"/>
      <c r="W125" s="263"/>
      <c r="X125" s="263"/>
      <c r="Y125" s="263"/>
      <c r="Z125" s="263"/>
      <c r="AA125" s="263"/>
      <c r="AB125" s="263"/>
      <c r="AC125" s="263"/>
      <c r="AD125" s="263"/>
      <c r="AE125" s="263"/>
      <c r="AF125" s="263"/>
      <c r="AG125" s="263"/>
      <c r="AH125" s="263"/>
      <c r="AI125" s="263"/>
      <c r="AJ125" s="263"/>
      <c r="AK125" s="263"/>
      <c r="AL125" s="263"/>
      <c r="AM125" s="263"/>
      <c r="AN125" s="263"/>
      <c r="AO125" s="269"/>
    </row>
    <row r="126" spans="2:90" x14ac:dyDescent="0.25">
      <c r="C126" s="268"/>
      <c r="D126" s="54"/>
      <c r="E126" s="263"/>
      <c r="F126" s="263"/>
      <c r="G126" s="263"/>
      <c r="H126" s="263"/>
      <c r="I126" s="263"/>
      <c r="J126" s="263"/>
      <c r="K126" s="263"/>
      <c r="L126" s="263"/>
      <c r="M126" s="263"/>
      <c r="N126" s="263"/>
      <c r="O126" s="263"/>
      <c r="P126" s="263"/>
      <c r="Q126" s="263"/>
      <c r="R126" s="263"/>
      <c r="S126" s="263"/>
      <c r="T126" s="263"/>
      <c r="U126" s="263"/>
      <c r="V126" s="263"/>
      <c r="W126" s="263"/>
      <c r="X126" s="263"/>
      <c r="Y126" s="263"/>
      <c r="Z126" s="263"/>
      <c r="AA126" s="263"/>
      <c r="AB126" s="263"/>
      <c r="AC126" s="263"/>
      <c r="AD126" s="263"/>
      <c r="AE126" s="263"/>
      <c r="AF126" s="263"/>
      <c r="AG126" s="263"/>
      <c r="AH126" s="263"/>
      <c r="AI126" s="263"/>
      <c r="AJ126" s="263"/>
      <c r="AK126" s="263"/>
      <c r="AL126" s="263"/>
      <c r="AM126" s="263"/>
      <c r="AN126" s="263"/>
      <c r="AO126" s="269"/>
      <c r="AV126" s="3" t="s">
        <v>125</v>
      </c>
    </row>
    <row r="127" spans="2:90" x14ac:dyDescent="0.25">
      <c r="C127" s="268"/>
      <c r="E127" s="263"/>
      <c r="F127" s="263"/>
      <c r="G127" s="263"/>
      <c r="H127" s="263"/>
      <c r="I127" s="263"/>
      <c r="J127" s="263"/>
      <c r="K127" s="263"/>
      <c r="L127" s="263"/>
      <c r="M127" s="263"/>
      <c r="N127" s="263"/>
      <c r="O127" s="263"/>
      <c r="P127" s="263"/>
      <c r="Q127" s="263"/>
      <c r="R127" s="263"/>
      <c r="S127" s="263"/>
      <c r="T127" s="263"/>
      <c r="U127" s="263"/>
      <c r="V127" s="263"/>
      <c r="W127" s="263"/>
      <c r="X127" s="263"/>
      <c r="Y127" s="263"/>
      <c r="Z127" s="263"/>
      <c r="AA127" s="263"/>
      <c r="AB127" s="263"/>
      <c r="AC127" s="263"/>
      <c r="AD127" s="263"/>
      <c r="AE127" s="263"/>
      <c r="AF127" s="263"/>
      <c r="AG127" s="263"/>
      <c r="AH127" s="263"/>
      <c r="AI127" s="263"/>
      <c r="AJ127" s="263"/>
      <c r="AK127" s="263"/>
      <c r="AL127" s="263"/>
      <c r="AM127" s="263"/>
      <c r="AN127" s="263"/>
      <c r="AO127" s="269"/>
    </row>
    <row r="128" spans="2:90" x14ac:dyDescent="0.25">
      <c r="C128" s="268"/>
      <c r="E128" s="263"/>
      <c r="F128" s="263"/>
      <c r="G128" s="263"/>
      <c r="H128" s="263"/>
      <c r="I128" s="263"/>
      <c r="J128" s="263"/>
      <c r="K128" s="263"/>
      <c r="L128" s="263"/>
      <c r="M128" s="263"/>
      <c r="N128" s="263"/>
      <c r="O128" s="263"/>
      <c r="P128" s="263"/>
      <c r="Q128" s="263"/>
      <c r="R128" s="263"/>
      <c r="S128" s="263"/>
      <c r="T128" s="263"/>
      <c r="U128" s="263"/>
      <c r="V128" s="263"/>
      <c r="W128" s="263"/>
      <c r="X128" s="263"/>
      <c r="Y128" s="263"/>
      <c r="Z128" s="263"/>
      <c r="AA128" s="263"/>
      <c r="AB128" s="263"/>
      <c r="AC128" s="263"/>
      <c r="AD128" s="263"/>
      <c r="AE128" s="263"/>
      <c r="AF128" s="263"/>
      <c r="AG128" s="263"/>
      <c r="AH128" s="263"/>
      <c r="AI128" s="263"/>
      <c r="AJ128" s="263"/>
      <c r="AK128" s="263"/>
      <c r="AL128" s="263"/>
      <c r="AM128" s="263"/>
      <c r="AN128" s="263"/>
      <c r="AO128" s="269"/>
    </row>
    <row r="129" spans="3:41" x14ac:dyDescent="0.25">
      <c r="C129" s="268"/>
      <c r="E129" s="263"/>
      <c r="F129" s="263"/>
      <c r="G129" s="263"/>
      <c r="H129" s="263"/>
      <c r="I129" s="263"/>
      <c r="J129" s="263"/>
      <c r="K129" s="263"/>
      <c r="L129" s="263"/>
      <c r="M129" s="263"/>
      <c r="N129" s="263"/>
      <c r="O129" s="263"/>
      <c r="P129" s="263"/>
      <c r="Q129" s="263"/>
      <c r="R129" s="263"/>
      <c r="S129" s="263"/>
      <c r="T129" s="263"/>
      <c r="U129" s="263"/>
      <c r="V129" s="263"/>
      <c r="W129" s="263"/>
      <c r="X129" s="263"/>
      <c r="Y129" s="263"/>
      <c r="Z129" s="263"/>
      <c r="AA129" s="263"/>
      <c r="AB129" s="263"/>
      <c r="AC129" s="263"/>
      <c r="AD129" s="263"/>
      <c r="AE129" s="263"/>
      <c r="AF129" s="263"/>
      <c r="AG129" s="263"/>
      <c r="AH129" s="263"/>
      <c r="AI129" s="263"/>
      <c r="AJ129" s="263"/>
      <c r="AK129" s="263"/>
      <c r="AL129" s="263"/>
      <c r="AM129" s="263"/>
      <c r="AN129" s="263"/>
      <c r="AO129" s="269"/>
    </row>
    <row r="130" spans="3:41" x14ac:dyDescent="0.25">
      <c r="C130" s="268"/>
      <c r="E130" s="263"/>
      <c r="F130" s="263"/>
      <c r="G130" s="263"/>
      <c r="H130" s="263"/>
      <c r="I130" s="263"/>
      <c r="J130" s="263"/>
      <c r="K130" s="263"/>
      <c r="L130" s="263"/>
      <c r="M130" s="263"/>
      <c r="N130" s="263"/>
      <c r="O130" s="263"/>
      <c r="P130" s="263"/>
      <c r="Q130" s="263"/>
      <c r="R130" s="263"/>
      <c r="S130" s="263"/>
      <c r="T130" s="263"/>
      <c r="U130" s="263"/>
      <c r="V130" s="263"/>
      <c r="W130" s="263"/>
      <c r="X130" s="263"/>
      <c r="Y130" s="263"/>
      <c r="Z130" s="263"/>
      <c r="AA130" s="263"/>
      <c r="AB130" s="263"/>
      <c r="AC130" s="263"/>
      <c r="AD130" s="263"/>
      <c r="AE130" s="263"/>
      <c r="AF130" s="263"/>
      <c r="AG130" s="263"/>
      <c r="AH130" s="263"/>
      <c r="AI130" s="263"/>
      <c r="AJ130" s="263"/>
      <c r="AK130" s="263"/>
      <c r="AL130" s="263"/>
      <c r="AM130" s="263"/>
      <c r="AN130" s="263"/>
      <c r="AO130" s="269"/>
    </row>
    <row r="131" spans="3:41" x14ac:dyDescent="0.25">
      <c r="C131" s="268"/>
      <c r="E131" s="263"/>
      <c r="F131" s="263"/>
      <c r="G131" s="263"/>
      <c r="H131" s="263"/>
      <c r="I131" s="263"/>
      <c r="J131" s="263"/>
      <c r="K131" s="263"/>
      <c r="L131" s="263"/>
      <c r="M131" s="263"/>
      <c r="N131" s="263"/>
      <c r="O131" s="263"/>
      <c r="P131" s="263"/>
      <c r="Q131" s="263"/>
      <c r="R131" s="263"/>
      <c r="S131" s="263"/>
      <c r="T131" s="263"/>
      <c r="U131" s="263"/>
      <c r="V131" s="263"/>
      <c r="W131" s="263"/>
      <c r="X131" s="263"/>
      <c r="Y131" s="263"/>
      <c r="Z131" s="263"/>
      <c r="AA131" s="263"/>
      <c r="AB131" s="263"/>
      <c r="AC131" s="263"/>
      <c r="AD131" s="263"/>
      <c r="AE131" s="263"/>
      <c r="AF131" s="263"/>
      <c r="AG131" s="263"/>
      <c r="AH131" s="263"/>
      <c r="AI131" s="263"/>
      <c r="AJ131" s="263"/>
      <c r="AK131" s="263"/>
      <c r="AL131" s="263"/>
      <c r="AM131" s="263"/>
      <c r="AN131" s="263"/>
      <c r="AO131" s="269"/>
    </row>
    <row r="132" spans="3:41" x14ac:dyDescent="0.25">
      <c r="C132" s="268"/>
      <c r="E132" s="263"/>
      <c r="F132" s="263"/>
      <c r="G132" s="263"/>
      <c r="H132" s="263"/>
      <c r="I132" s="263"/>
      <c r="J132" s="263"/>
      <c r="K132" s="263"/>
      <c r="L132" s="263"/>
      <c r="M132" s="263"/>
      <c r="N132" s="263"/>
      <c r="O132" s="263"/>
      <c r="P132" s="263"/>
      <c r="Q132" s="263"/>
      <c r="R132" s="263"/>
      <c r="S132" s="263"/>
      <c r="T132" s="263"/>
      <c r="U132" s="263"/>
      <c r="V132" s="263"/>
      <c r="W132" s="263"/>
      <c r="X132" s="263"/>
      <c r="Y132" s="263"/>
      <c r="Z132" s="263"/>
      <c r="AA132" s="263"/>
      <c r="AB132" s="263"/>
      <c r="AC132" s="263"/>
      <c r="AD132" s="263"/>
      <c r="AE132" s="263"/>
      <c r="AF132" s="263"/>
      <c r="AG132" s="263"/>
      <c r="AH132" s="263"/>
      <c r="AI132" s="263"/>
      <c r="AJ132" s="263"/>
      <c r="AK132" s="263"/>
      <c r="AL132" s="263"/>
      <c r="AM132" s="263"/>
      <c r="AN132" s="263"/>
      <c r="AO132" s="269"/>
    </row>
    <row r="133" spans="3:41" x14ac:dyDescent="0.25">
      <c r="C133" s="268"/>
      <c r="E133" s="263"/>
      <c r="F133" s="263"/>
      <c r="G133" s="263"/>
      <c r="H133" s="263"/>
      <c r="I133" s="263"/>
      <c r="J133" s="263"/>
      <c r="K133" s="263"/>
      <c r="L133" s="263"/>
      <c r="M133" s="263"/>
      <c r="N133" s="263"/>
      <c r="O133" s="263"/>
      <c r="P133" s="263"/>
      <c r="Q133" s="263"/>
      <c r="R133" s="263"/>
      <c r="S133" s="263"/>
      <c r="T133" s="263"/>
      <c r="U133" s="263"/>
      <c r="V133" s="263"/>
      <c r="W133" s="263"/>
      <c r="X133" s="263"/>
      <c r="Y133" s="263"/>
      <c r="Z133" s="263"/>
      <c r="AA133" s="263"/>
      <c r="AB133" s="263"/>
      <c r="AC133" s="263"/>
      <c r="AD133" s="263"/>
      <c r="AE133" s="263"/>
      <c r="AF133" s="263"/>
      <c r="AG133" s="263"/>
      <c r="AH133" s="263"/>
      <c r="AI133" s="263"/>
      <c r="AJ133" s="263"/>
      <c r="AK133" s="263"/>
      <c r="AL133" s="263"/>
      <c r="AM133" s="263"/>
      <c r="AN133" s="263"/>
      <c r="AO133" s="269"/>
    </row>
    <row r="134" spans="3:41" x14ac:dyDescent="0.25">
      <c r="C134" s="268"/>
      <c r="E134" s="263"/>
      <c r="F134" s="263"/>
      <c r="G134" s="263"/>
      <c r="H134" s="263"/>
      <c r="I134" s="263"/>
      <c r="J134" s="263"/>
      <c r="K134" s="263"/>
      <c r="L134" s="263"/>
      <c r="M134" s="263"/>
      <c r="N134" s="263"/>
      <c r="O134" s="263"/>
      <c r="P134" s="263"/>
      <c r="Q134" s="263"/>
      <c r="R134" s="263"/>
      <c r="S134" s="263"/>
      <c r="T134" s="263"/>
      <c r="U134" s="263"/>
      <c r="V134" s="263"/>
      <c r="W134" s="263"/>
      <c r="X134" s="263"/>
      <c r="Y134" s="263"/>
      <c r="Z134" s="263"/>
      <c r="AA134" s="263"/>
      <c r="AB134" s="263"/>
      <c r="AC134" s="263"/>
      <c r="AD134" s="263"/>
      <c r="AE134" s="263"/>
      <c r="AF134" s="263"/>
      <c r="AG134" s="263"/>
      <c r="AH134" s="263"/>
      <c r="AI134" s="263"/>
      <c r="AJ134" s="263"/>
      <c r="AK134" s="263"/>
      <c r="AL134" s="263"/>
      <c r="AM134" s="263"/>
      <c r="AN134" s="263"/>
      <c r="AO134" s="269"/>
    </row>
    <row r="135" spans="3:41" x14ac:dyDescent="0.25">
      <c r="C135" s="268"/>
      <c r="E135" s="263"/>
      <c r="F135" s="263"/>
      <c r="G135" s="263"/>
      <c r="H135" s="263"/>
      <c r="I135" s="263"/>
      <c r="J135" s="263"/>
      <c r="K135" s="263"/>
      <c r="L135" s="263"/>
      <c r="M135" s="263"/>
      <c r="N135" s="263"/>
      <c r="O135" s="263"/>
      <c r="P135" s="263"/>
      <c r="Q135" s="263"/>
      <c r="R135" s="263"/>
      <c r="S135" s="263"/>
      <c r="T135" s="263"/>
      <c r="U135" s="263"/>
      <c r="V135" s="263"/>
      <c r="W135" s="263"/>
      <c r="X135" s="263"/>
      <c r="Y135" s="263"/>
      <c r="Z135" s="263"/>
      <c r="AA135" s="263"/>
      <c r="AB135" s="263"/>
      <c r="AC135" s="263"/>
      <c r="AD135" s="263"/>
      <c r="AE135" s="263"/>
      <c r="AF135" s="263"/>
      <c r="AG135" s="263"/>
      <c r="AH135" s="263"/>
      <c r="AI135" s="263"/>
      <c r="AJ135" s="263"/>
      <c r="AK135" s="263"/>
      <c r="AL135" s="263"/>
      <c r="AM135" s="263"/>
      <c r="AN135" s="263"/>
      <c r="AO135" s="269"/>
    </row>
    <row r="136" spans="3:41" x14ac:dyDescent="0.25">
      <c r="C136" s="268"/>
      <c r="E136" s="263"/>
      <c r="F136" s="263"/>
      <c r="G136" s="263"/>
      <c r="H136" s="263"/>
      <c r="I136" s="263"/>
      <c r="J136" s="263"/>
      <c r="K136" s="263"/>
      <c r="L136" s="263"/>
      <c r="M136" s="263"/>
      <c r="N136" s="263"/>
      <c r="O136" s="263"/>
      <c r="P136" s="263"/>
      <c r="Q136" s="263"/>
      <c r="R136" s="263"/>
      <c r="S136" s="263"/>
      <c r="T136" s="263"/>
      <c r="U136" s="263"/>
      <c r="V136" s="263"/>
      <c r="W136" s="263"/>
      <c r="X136" s="263"/>
      <c r="Y136" s="263"/>
      <c r="Z136" s="263"/>
      <c r="AA136" s="263"/>
      <c r="AB136" s="263"/>
      <c r="AC136" s="263"/>
      <c r="AD136" s="263"/>
      <c r="AE136" s="263"/>
      <c r="AF136" s="263"/>
      <c r="AG136" s="263"/>
      <c r="AH136" s="263"/>
      <c r="AI136" s="263"/>
      <c r="AJ136" s="263"/>
      <c r="AK136" s="263"/>
      <c r="AL136" s="263"/>
      <c r="AM136" s="263"/>
      <c r="AN136" s="263"/>
      <c r="AO136" s="269"/>
    </row>
    <row r="137" spans="3:41" x14ac:dyDescent="0.25">
      <c r="C137" s="268"/>
      <c r="E137" s="263"/>
      <c r="F137" s="263"/>
      <c r="G137" s="263"/>
      <c r="H137" s="263"/>
      <c r="I137" s="263"/>
      <c r="J137" s="263"/>
      <c r="K137" s="263"/>
      <c r="L137" s="263"/>
      <c r="M137" s="263"/>
      <c r="N137" s="263"/>
      <c r="O137" s="263"/>
      <c r="P137" s="263"/>
      <c r="Q137" s="263"/>
      <c r="R137" s="263"/>
      <c r="S137" s="263"/>
      <c r="T137" s="263"/>
      <c r="U137" s="263"/>
      <c r="V137" s="263"/>
      <c r="W137" s="263"/>
      <c r="X137" s="263"/>
      <c r="Y137" s="263"/>
      <c r="Z137" s="263"/>
      <c r="AA137" s="263"/>
      <c r="AB137" s="263"/>
      <c r="AC137" s="263"/>
      <c r="AD137" s="263"/>
      <c r="AE137" s="263"/>
      <c r="AF137" s="263"/>
      <c r="AG137" s="263"/>
      <c r="AH137" s="263"/>
      <c r="AI137" s="263"/>
      <c r="AJ137" s="263"/>
      <c r="AK137" s="263"/>
      <c r="AL137" s="263"/>
      <c r="AM137" s="263"/>
      <c r="AN137" s="263"/>
      <c r="AO137" s="269"/>
    </row>
    <row r="138" spans="3:41" x14ac:dyDescent="0.25">
      <c r="C138" s="268"/>
      <c r="E138" s="263"/>
      <c r="F138" s="263"/>
      <c r="G138" s="263"/>
      <c r="H138" s="263"/>
      <c r="I138" s="263"/>
      <c r="J138" s="263"/>
      <c r="K138" s="263"/>
      <c r="L138" s="263"/>
      <c r="M138" s="263"/>
      <c r="N138" s="263"/>
      <c r="O138" s="263"/>
      <c r="P138" s="263"/>
      <c r="Q138" s="263"/>
      <c r="R138" s="263"/>
      <c r="S138" s="263"/>
      <c r="T138" s="263"/>
      <c r="U138" s="263"/>
      <c r="V138" s="263"/>
      <c r="W138" s="263"/>
      <c r="X138" s="263"/>
      <c r="Y138" s="263"/>
      <c r="Z138" s="263"/>
      <c r="AA138" s="263"/>
      <c r="AB138" s="263"/>
      <c r="AC138" s="263"/>
      <c r="AD138" s="263"/>
      <c r="AE138" s="263"/>
      <c r="AF138" s="263"/>
      <c r="AG138" s="263"/>
      <c r="AH138" s="263"/>
      <c r="AI138" s="263"/>
      <c r="AJ138" s="263"/>
      <c r="AK138" s="263"/>
      <c r="AL138" s="263"/>
      <c r="AM138" s="263"/>
      <c r="AN138" s="263"/>
      <c r="AO138" s="269"/>
    </row>
    <row r="139" spans="3:41" x14ac:dyDescent="0.25">
      <c r="C139" s="268"/>
      <c r="E139" s="263"/>
      <c r="F139" s="263"/>
      <c r="G139" s="263"/>
      <c r="H139" s="263"/>
      <c r="I139" s="263"/>
      <c r="J139" s="263"/>
      <c r="K139" s="263"/>
      <c r="L139" s="263"/>
      <c r="M139" s="263"/>
      <c r="N139" s="263"/>
      <c r="O139" s="263"/>
      <c r="P139" s="263"/>
      <c r="Q139" s="263"/>
      <c r="R139" s="263"/>
      <c r="S139" s="263"/>
      <c r="T139" s="263"/>
      <c r="U139" s="263"/>
      <c r="V139" s="263"/>
      <c r="W139" s="263"/>
      <c r="X139" s="263"/>
      <c r="Y139" s="263"/>
      <c r="Z139" s="263"/>
      <c r="AA139" s="263"/>
      <c r="AB139" s="263"/>
      <c r="AC139" s="263"/>
      <c r="AD139" s="263"/>
      <c r="AE139" s="263"/>
      <c r="AF139" s="263"/>
      <c r="AG139" s="263"/>
      <c r="AH139" s="263"/>
      <c r="AI139" s="263"/>
      <c r="AJ139" s="263"/>
      <c r="AK139" s="263"/>
      <c r="AL139" s="263"/>
      <c r="AM139" s="263"/>
      <c r="AN139" s="263"/>
      <c r="AO139" s="269"/>
    </row>
    <row r="140" spans="3:41" x14ac:dyDescent="0.25">
      <c r="C140" s="268"/>
      <c r="E140" s="263"/>
      <c r="F140" s="263"/>
      <c r="G140" s="263"/>
      <c r="H140" s="263"/>
      <c r="I140" s="263"/>
      <c r="J140" s="263"/>
      <c r="K140" s="263"/>
      <c r="L140" s="263"/>
      <c r="M140" s="263"/>
      <c r="N140" s="263"/>
      <c r="O140" s="263"/>
      <c r="P140" s="263"/>
      <c r="Q140" s="263"/>
      <c r="R140" s="263"/>
      <c r="S140" s="263"/>
      <c r="T140" s="263"/>
      <c r="U140" s="263"/>
      <c r="V140" s="263"/>
      <c r="W140" s="263"/>
      <c r="X140" s="263"/>
      <c r="Y140" s="263"/>
      <c r="Z140" s="263"/>
      <c r="AA140" s="263"/>
      <c r="AB140" s="263"/>
      <c r="AC140" s="263"/>
      <c r="AD140" s="263"/>
      <c r="AE140" s="263"/>
      <c r="AF140" s="263"/>
      <c r="AG140" s="263"/>
      <c r="AH140" s="263"/>
      <c r="AI140" s="263"/>
      <c r="AJ140" s="263"/>
      <c r="AK140" s="263"/>
      <c r="AL140" s="263"/>
      <c r="AM140" s="263"/>
      <c r="AN140" s="263"/>
      <c r="AO140" s="269"/>
    </row>
    <row r="141" spans="3:41" x14ac:dyDescent="0.25">
      <c r="C141" s="268"/>
      <c r="E141" s="263"/>
      <c r="F141" s="263"/>
      <c r="G141" s="263"/>
      <c r="H141" s="263"/>
      <c r="I141" s="263"/>
      <c r="J141" s="263"/>
      <c r="K141" s="263"/>
      <c r="L141" s="263"/>
      <c r="M141" s="263"/>
      <c r="N141" s="263"/>
      <c r="O141" s="263"/>
      <c r="P141" s="263"/>
      <c r="Q141" s="263"/>
      <c r="R141" s="263"/>
      <c r="S141" s="263"/>
      <c r="T141" s="263"/>
      <c r="U141" s="263"/>
      <c r="V141" s="263"/>
      <c r="W141" s="263"/>
      <c r="X141" s="263"/>
      <c r="Y141" s="263"/>
      <c r="Z141" s="263"/>
      <c r="AA141" s="263"/>
      <c r="AB141" s="263"/>
      <c r="AC141" s="263"/>
      <c r="AD141" s="263"/>
      <c r="AE141" s="263"/>
      <c r="AF141" s="263"/>
      <c r="AG141" s="263"/>
      <c r="AH141" s="263"/>
      <c r="AI141" s="263"/>
      <c r="AJ141" s="263"/>
      <c r="AK141" s="263"/>
      <c r="AL141" s="263"/>
      <c r="AM141" s="263"/>
      <c r="AN141" s="263"/>
      <c r="AO141" s="269"/>
    </row>
    <row r="142" spans="3:41" x14ac:dyDescent="0.25">
      <c r="C142" s="268"/>
      <c r="E142" s="263"/>
      <c r="F142" s="263"/>
      <c r="G142" s="263"/>
      <c r="H142" s="263"/>
      <c r="I142" s="263"/>
      <c r="J142" s="263"/>
      <c r="K142" s="263"/>
      <c r="L142" s="263"/>
      <c r="M142" s="263"/>
      <c r="N142" s="263"/>
      <c r="O142" s="263"/>
      <c r="P142" s="263"/>
      <c r="Q142" s="263"/>
      <c r="R142" s="263"/>
      <c r="S142" s="263"/>
      <c r="T142" s="263"/>
      <c r="U142" s="263"/>
      <c r="V142" s="263"/>
      <c r="W142" s="263"/>
      <c r="X142" s="263"/>
      <c r="Y142" s="263"/>
      <c r="Z142" s="263"/>
      <c r="AA142" s="263"/>
      <c r="AB142" s="263"/>
      <c r="AC142" s="263"/>
      <c r="AD142" s="263"/>
      <c r="AE142" s="263"/>
      <c r="AF142" s="263"/>
      <c r="AG142" s="263"/>
      <c r="AH142" s="263"/>
      <c r="AI142" s="263"/>
      <c r="AJ142" s="263"/>
      <c r="AK142" s="263"/>
      <c r="AL142" s="263"/>
      <c r="AM142" s="263"/>
      <c r="AN142" s="263"/>
      <c r="AO142" s="269"/>
    </row>
    <row r="143" spans="3:41" x14ac:dyDescent="0.25">
      <c r="C143" s="268"/>
      <c r="E143" s="263"/>
      <c r="F143" s="263"/>
      <c r="G143" s="263"/>
      <c r="H143" s="263"/>
      <c r="I143" s="263"/>
      <c r="J143" s="263"/>
      <c r="K143" s="263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3"/>
      <c r="AA143" s="263"/>
      <c r="AB143" s="263"/>
      <c r="AC143" s="263"/>
      <c r="AD143" s="263"/>
      <c r="AE143" s="263"/>
      <c r="AF143" s="263"/>
      <c r="AG143" s="263"/>
      <c r="AH143" s="263"/>
      <c r="AI143" s="263"/>
      <c r="AJ143" s="263"/>
      <c r="AK143" s="263"/>
      <c r="AL143" s="263"/>
      <c r="AM143" s="263"/>
      <c r="AN143" s="263"/>
      <c r="AO143" s="269"/>
    </row>
    <row r="144" spans="3:41" x14ac:dyDescent="0.25">
      <c r="C144" s="268"/>
      <c r="E144" s="263"/>
      <c r="F144" s="263"/>
      <c r="G144" s="263"/>
      <c r="H144" s="263"/>
      <c r="I144" s="263"/>
      <c r="J144" s="263"/>
      <c r="K144" s="263"/>
      <c r="L144" s="263"/>
      <c r="M144" s="263"/>
      <c r="N144" s="263"/>
      <c r="O144" s="263"/>
      <c r="P144" s="263"/>
      <c r="Q144" s="263"/>
      <c r="R144" s="263"/>
      <c r="S144" s="263"/>
      <c r="T144" s="263"/>
      <c r="U144" s="263"/>
      <c r="V144" s="263"/>
      <c r="W144" s="263"/>
      <c r="X144" s="263"/>
      <c r="Y144" s="263"/>
      <c r="Z144" s="263"/>
      <c r="AA144" s="263"/>
      <c r="AB144" s="263"/>
      <c r="AC144" s="263"/>
      <c r="AD144" s="263"/>
      <c r="AE144" s="263"/>
      <c r="AF144" s="263"/>
      <c r="AG144" s="263"/>
      <c r="AH144" s="263"/>
      <c r="AI144" s="263"/>
      <c r="AJ144" s="263"/>
      <c r="AK144" s="263"/>
      <c r="AL144" s="263"/>
      <c r="AM144" s="263"/>
      <c r="AN144" s="263"/>
      <c r="AO144" s="269"/>
    </row>
    <row r="145" spans="3:41" x14ac:dyDescent="0.25">
      <c r="C145" s="268"/>
      <c r="E145" s="263"/>
      <c r="F145" s="263"/>
      <c r="G145" s="263"/>
      <c r="H145" s="263"/>
      <c r="I145" s="263"/>
      <c r="J145" s="263"/>
      <c r="K145" s="263"/>
      <c r="L145" s="263"/>
      <c r="M145" s="263"/>
      <c r="N145" s="263"/>
      <c r="O145" s="263"/>
      <c r="P145" s="263"/>
      <c r="Q145" s="263"/>
      <c r="R145" s="263"/>
      <c r="S145" s="263"/>
      <c r="T145" s="263"/>
      <c r="U145" s="263"/>
      <c r="V145" s="263"/>
      <c r="W145" s="263"/>
      <c r="X145" s="263"/>
      <c r="Y145" s="263"/>
      <c r="Z145" s="263"/>
      <c r="AA145" s="263"/>
      <c r="AB145" s="263"/>
      <c r="AC145" s="263"/>
      <c r="AD145" s="263"/>
      <c r="AE145" s="263"/>
      <c r="AF145" s="263"/>
      <c r="AG145" s="263"/>
      <c r="AH145" s="263"/>
      <c r="AI145" s="263"/>
      <c r="AJ145" s="263"/>
      <c r="AK145" s="263"/>
      <c r="AL145" s="263"/>
      <c r="AM145" s="263"/>
      <c r="AN145" s="263"/>
      <c r="AO145" s="269"/>
    </row>
    <row r="146" spans="3:41" x14ac:dyDescent="0.25">
      <c r="C146" s="268"/>
      <c r="E146" s="263"/>
      <c r="F146" s="263"/>
      <c r="G146" s="263"/>
      <c r="H146" s="263"/>
      <c r="I146" s="263"/>
      <c r="J146" s="263"/>
      <c r="K146" s="263"/>
      <c r="L146" s="263"/>
      <c r="M146" s="263"/>
      <c r="N146" s="263"/>
      <c r="O146" s="263"/>
      <c r="P146" s="263"/>
      <c r="Q146" s="263"/>
      <c r="R146" s="263"/>
      <c r="S146" s="263"/>
      <c r="T146" s="263"/>
      <c r="U146" s="263"/>
      <c r="V146" s="263"/>
      <c r="W146" s="263"/>
      <c r="X146" s="263"/>
      <c r="Y146" s="263"/>
      <c r="Z146" s="263"/>
      <c r="AA146" s="263"/>
      <c r="AB146" s="263"/>
      <c r="AC146" s="263"/>
      <c r="AD146" s="263"/>
      <c r="AE146" s="263"/>
      <c r="AF146" s="263"/>
      <c r="AG146" s="263"/>
      <c r="AH146" s="263"/>
      <c r="AI146" s="263"/>
      <c r="AJ146" s="263"/>
      <c r="AK146" s="263"/>
      <c r="AL146" s="263"/>
      <c r="AM146" s="263"/>
      <c r="AN146" s="263"/>
      <c r="AO146" s="269"/>
    </row>
    <row r="147" spans="3:41" x14ac:dyDescent="0.25">
      <c r="C147" s="268"/>
      <c r="E147" s="263"/>
      <c r="F147" s="263"/>
      <c r="G147" s="263"/>
      <c r="H147" s="263"/>
      <c r="I147" s="263"/>
      <c r="J147" s="263"/>
      <c r="K147" s="263"/>
      <c r="L147" s="263"/>
      <c r="M147" s="263"/>
      <c r="N147" s="263"/>
      <c r="O147" s="263"/>
      <c r="P147" s="263"/>
      <c r="Q147" s="263"/>
      <c r="R147" s="263"/>
      <c r="S147" s="263"/>
      <c r="T147" s="263"/>
      <c r="U147" s="263"/>
      <c r="V147" s="263"/>
      <c r="W147" s="263"/>
      <c r="X147" s="263"/>
      <c r="Y147" s="263"/>
      <c r="Z147" s="263"/>
      <c r="AA147" s="263"/>
      <c r="AB147" s="263"/>
      <c r="AC147" s="263"/>
      <c r="AD147" s="263"/>
      <c r="AE147" s="263"/>
      <c r="AF147" s="263"/>
      <c r="AG147" s="263"/>
      <c r="AH147" s="263"/>
      <c r="AI147" s="263"/>
      <c r="AJ147" s="263"/>
      <c r="AK147" s="263"/>
      <c r="AL147" s="263"/>
      <c r="AM147" s="263"/>
      <c r="AN147" s="263"/>
      <c r="AO147" s="269"/>
    </row>
    <row r="148" spans="3:41" x14ac:dyDescent="0.25">
      <c r="C148" s="268"/>
      <c r="E148" s="263"/>
      <c r="F148" s="263"/>
      <c r="G148" s="263"/>
      <c r="H148" s="263"/>
      <c r="I148" s="263"/>
      <c r="J148" s="263"/>
      <c r="K148" s="263"/>
      <c r="L148" s="263"/>
      <c r="M148" s="263"/>
      <c r="N148" s="263"/>
      <c r="O148" s="263"/>
      <c r="P148" s="263"/>
      <c r="Q148" s="263"/>
      <c r="R148" s="263"/>
      <c r="S148" s="263"/>
      <c r="T148" s="263"/>
      <c r="U148" s="263"/>
      <c r="V148" s="263"/>
      <c r="W148" s="263"/>
      <c r="X148" s="263"/>
      <c r="Y148" s="263"/>
      <c r="Z148" s="263"/>
      <c r="AA148" s="263"/>
      <c r="AB148" s="263"/>
      <c r="AC148" s="263"/>
      <c r="AD148" s="263"/>
      <c r="AE148" s="263"/>
      <c r="AF148" s="263"/>
      <c r="AG148" s="263"/>
      <c r="AH148" s="263"/>
      <c r="AI148" s="263"/>
      <c r="AJ148" s="263"/>
      <c r="AK148" s="263"/>
      <c r="AL148" s="263"/>
      <c r="AM148" s="263"/>
      <c r="AN148" s="263"/>
      <c r="AO148" s="269"/>
    </row>
    <row r="149" spans="3:41" x14ac:dyDescent="0.25">
      <c r="C149" s="268"/>
      <c r="E149" s="263"/>
      <c r="F149" s="263"/>
      <c r="G149" s="263"/>
      <c r="H149" s="263"/>
      <c r="I149" s="263"/>
      <c r="J149" s="263"/>
      <c r="K149" s="263"/>
      <c r="L149" s="263"/>
      <c r="M149" s="263"/>
      <c r="N149" s="263"/>
      <c r="O149" s="263"/>
      <c r="P149" s="263"/>
      <c r="Q149" s="263"/>
      <c r="R149" s="263"/>
      <c r="S149" s="263"/>
      <c r="T149" s="263"/>
      <c r="U149" s="263"/>
      <c r="V149" s="263"/>
      <c r="W149" s="263"/>
      <c r="X149" s="263"/>
      <c r="Y149" s="263"/>
      <c r="Z149" s="263"/>
      <c r="AA149" s="263"/>
      <c r="AB149" s="263"/>
      <c r="AC149" s="263"/>
      <c r="AD149" s="263"/>
      <c r="AE149" s="263"/>
      <c r="AF149" s="263"/>
      <c r="AG149" s="263"/>
      <c r="AH149" s="263"/>
      <c r="AI149" s="263"/>
      <c r="AJ149" s="263"/>
      <c r="AK149" s="263"/>
      <c r="AL149" s="263"/>
      <c r="AM149" s="263"/>
      <c r="AN149" s="263"/>
      <c r="AO149" s="269"/>
    </row>
    <row r="150" spans="3:41" x14ac:dyDescent="0.25">
      <c r="C150" s="268"/>
      <c r="E150" s="263"/>
      <c r="F150" s="263"/>
      <c r="G150" s="263"/>
      <c r="H150" s="263"/>
      <c r="I150" s="263"/>
      <c r="J150" s="263"/>
      <c r="K150" s="263"/>
      <c r="L150" s="263"/>
      <c r="M150" s="263"/>
      <c r="N150" s="263"/>
      <c r="O150" s="263"/>
      <c r="P150" s="263"/>
      <c r="Q150" s="263"/>
      <c r="R150" s="263"/>
      <c r="S150" s="263"/>
      <c r="T150" s="263"/>
      <c r="U150" s="263"/>
      <c r="V150" s="263"/>
      <c r="W150" s="263"/>
      <c r="X150" s="263"/>
      <c r="Y150" s="263"/>
      <c r="Z150" s="263"/>
      <c r="AA150" s="263"/>
      <c r="AB150" s="263"/>
      <c r="AC150" s="263"/>
      <c r="AD150" s="263"/>
      <c r="AE150" s="263"/>
      <c r="AF150" s="263"/>
      <c r="AG150" s="263"/>
      <c r="AH150" s="263"/>
      <c r="AI150" s="263"/>
      <c r="AJ150" s="263"/>
      <c r="AK150" s="263"/>
      <c r="AL150" s="263"/>
      <c r="AM150" s="263"/>
      <c r="AN150" s="263"/>
      <c r="AO150" s="269"/>
    </row>
    <row r="151" spans="3:41" x14ac:dyDescent="0.25">
      <c r="C151" s="268"/>
      <c r="E151" s="263"/>
      <c r="F151" s="263"/>
      <c r="G151" s="263"/>
      <c r="H151" s="263"/>
      <c r="I151" s="263"/>
      <c r="J151" s="263"/>
      <c r="K151" s="263"/>
      <c r="L151" s="263"/>
      <c r="M151" s="263"/>
      <c r="N151" s="263"/>
      <c r="O151" s="263"/>
      <c r="P151" s="263"/>
      <c r="Q151" s="263"/>
      <c r="R151" s="263"/>
      <c r="S151" s="263"/>
      <c r="T151" s="263"/>
      <c r="U151" s="263"/>
      <c r="V151" s="263"/>
      <c r="W151" s="263"/>
      <c r="X151" s="263"/>
      <c r="Y151" s="263"/>
      <c r="Z151" s="263"/>
      <c r="AA151" s="263"/>
      <c r="AB151" s="263"/>
      <c r="AC151" s="263"/>
      <c r="AD151" s="263"/>
      <c r="AE151" s="263"/>
      <c r="AF151" s="263"/>
      <c r="AG151" s="263"/>
      <c r="AH151" s="263"/>
      <c r="AI151" s="263"/>
      <c r="AJ151" s="263"/>
      <c r="AK151" s="263"/>
      <c r="AL151" s="263"/>
      <c r="AM151" s="263"/>
      <c r="AN151" s="263"/>
      <c r="AO151" s="269"/>
    </row>
    <row r="152" spans="3:41" x14ac:dyDescent="0.25">
      <c r="C152" s="268"/>
      <c r="E152" s="263"/>
      <c r="F152" s="263"/>
      <c r="G152" s="263"/>
      <c r="H152" s="263"/>
      <c r="I152" s="263"/>
      <c r="J152" s="263"/>
      <c r="K152" s="263"/>
      <c r="L152" s="263"/>
      <c r="M152" s="263"/>
      <c r="N152" s="263"/>
      <c r="O152" s="263"/>
      <c r="P152" s="263"/>
      <c r="Q152" s="263"/>
      <c r="R152" s="263"/>
      <c r="S152" s="263"/>
      <c r="T152" s="263"/>
      <c r="U152" s="263"/>
      <c r="V152" s="263"/>
      <c r="W152" s="263"/>
      <c r="X152" s="263"/>
      <c r="Y152" s="263"/>
      <c r="Z152" s="263"/>
      <c r="AA152" s="263"/>
      <c r="AB152" s="263"/>
      <c r="AC152" s="263"/>
      <c r="AD152" s="263"/>
      <c r="AE152" s="263"/>
      <c r="AF152" s="263"/>
      <c r="AG152" s="263"/>
      <c r="AH152" s="263"/>
      <c r="AI152" s="263"/>
      <c r="AJ152" s="263"/>
      <c r="AK152" s="263"/>
      <c r="AL152" s="263"/>
      <c r="AM152" s="263"/>
      <c r="AN152" s="263"/>
      <c r="AO152" s="269"/>
    </row>
    <row r="153" spans="3:41" x14ac:dyDescent="0.25">
      <c r="C153" s="268"/>
      <c r="E153" s="263"/>
      <c r="F153" s="263"/>
      <c r="G153" s="263"/>
      <c r="H153" s="263"/>
      <c r="I153" s="263"/>
      <c r="J153" s="263"/>
      <c r="K153" s="263"/>
      <c r="L153" s="263"/>
      <c r="M153" s="263"/>
      <c r="N153" s="263"/>
      <c r="O153" s="263"/>
      <c r="P153" s="263"/>
      <c r="Q153" s="263"/>
      <c r="R153" s="263"/>
      <c r="S153" s="263"/>
      <c r="T153" s="263"/>
      <c r="U153" s="263"/>
      <c r="V153" s="263"/>
      <c r="W153" s="263"/>
      <c r="X153" s="263"/>
      <c r="Y153" s="263"/>
      <c r="Z153" s="263"/>
      <c r="AA153" s="263"/>
      <c r="AB153" s="263"/>
      <c r="AC153" s="263"/>
      <c r="AD153" s="263"/>
      <c r="AE153" s="263"/>
      <c r="AF153" s="263"/>
      <c r="AG153" s="263"/>
      <c r="AH153" s="263"/>
      <c r="AI153" s="263"/>
      <c r="AJ153" s="263"/>
      <c r="AK153" s="263"/>
      <c r="AL153" s="263"/>
      <c r="AM153" s="263"/>
      <c r="AN153" s="263"/>
      <c r="AO153" s="269"/>
    </row>
    <row r="154" spans="3:41" x14ac:dyDescent="0.25">
      <c r="C154" s="268"/>
      <c r="E154" s="263"/>
      <c r="F154" s="263"/>
      <c r="G154" s="263"/>
      <c r="H154" s="263"/>
      <c r="I154" s="263"/>
      <c r="J154" s="263"/>
      <c r="K154" s="263"/>
      <c r="L154" s="263"/>
      <c r="M154" s="263"/>
      <c r="N154" s="263"/>
      <c r="O154" s="263"/>
      <c r="P154" s="263"/>
      <c r="Q154" s="263"/>
      <c r="R154" s="263"/>
      <c r="S154" s="263"/>
      <c r="T154" s="263"/>
      <c r="U154" s="263"/>
      <c r="V154" s="263"/>
      <c r="W154" s="263"/>
      <c r="X154" s="263"/>
      <c r="Y154" s="263"/>
      <c r="Z154" s="263"/>
      <c r="AA154" s="263"/>
      <c r="AB154" s="263"/>
      <c r="AC154" s="263"/>
      <c r="AD154" s="263"/>
      <c r="AE154" s="263"/>
      <c r="AF154" s="263"/>
      <c r="AG154" s="263"/>
      <c r="AH154" s="263"/>
      <c r="AI154" s="263"/>
      <c r="AJ154" s="263"/>
      <c r="AK154" s="263"/>
      <c r="AL154" s="263"/>
      <c r="AM154" s="263"/>
      <c r="AN154" s="263"/>
      <c r="AO154" s="269"/>
    </row>
    <row r="155" spans="3:41" x14ac:dyDescent="0.25">
      <c r="C155" s="268"/>
      <c r="E155" s="263"/>
      <c r="F155" s="263"/>
      <c r="G155" s="263"/>
      <c r="H155" s="263"/>
      <c r="I155" s="263"/>
      <c r="J155" s="263"/>
      <c r="K155" s="263"/>
      <c r="L155" s="263"/>
      <c r="M155" s="263"/>
      <c r="N155" s="263"/>
      <c r="O155" s="263"/>
      <c r="P155" s="263"/>
      <c r="Q155" s="263"/>
      <c r="R155" s="263"/>
      <c r="S155" s="263"/>
      <c r="T155" s="263"/>
      <c r="U155" s="263"/>
      <c r="V155" s="263"/>
      <c r="W155" s="263"/>
      <c r="X155" s="263"/>
      <c r="Y155" s="263"/>
      <c r="Z155" s="263"/>
      <c r="AA155" s="263"/>
      <c r="AB155" s="263"/>
      <c r="AC155" s="263"/>
      <c r="AD155" s="263"/>
      <c r="AE155" s="263"/>
      <c r="AF155" s="263"/>
      <c r="AG155" s="263"/>
      <c r="AH155" s="263"/>
      <c r="AI155" s="263"/>
      <c r="AJ155" s="263"/>
      <c r="AK155" s="263"/>
      <c r="AL155" s="263"/>
      <c r="AM155" s="263"/>
      <c r="AN155" s="263"/>
      <c r="AO155" s="269"/>
    </row>
    <row r="156" spans="3:41" x14ac:dyDescent="0.25">
      <c r="C156" s="268"/>
      <c r="E156" s="263"/>
      <c r="F156" s="263"/>
      <c r="G156" s="263"/>
      <c r="H156" s="263"/>
      <c r="I156" s="263"/>
      <c r="J156" s="263"/>
      <c r="K156" s="263"/>
      <c r="L156" s="263"/>
      <c r="M156" s="263"/>
      <c r="N156" s="263"/>
      <c r="O156" s="263"/>
      <c r="P156" s="263"/>
      <c r="Q156" s="263"/>
      <c r="R156" s="263"/>
      <c r="S156" s="263"/>
      <c r="T156" s="263"/>
      <c r="U156" s="263"/>
      <c r="V156" s="263"/>
      <c r="W156" s="263"/>
      <c r="X156" s="263"/>
      <c r="Y156" s="263"/>
      <c r="Z156" s="263"/>
      <c r="AA156" s="263"/>
      <c r="AB156" s="263"/>
      <c r="AC156" s="263"/>
      <c r="AD156" s="263"/>
      <c r="AE156" s="263"/>
      <c r="AF156" s="263"/>
      <c r="AG156" s="263"/>
      <c r="AH156" s="263"/>
      <c r="AI156" s="263"/>
      <c r="AJ156" s="263"/>
      <c r="AK156" s="263"/>
      <c r="AL156" s="263"/>
      <c r="AM156" s="263"/>
      <c r="AN156" s="263"/>
      <c r="AO156" s="269"/>
    </row>
    <row r="157" spans="3:41" x14ac:dyDescent="0.25">
      <c r="C157" s="268"/>
      <c r="E157" s="263"/>
      <c r="F157" s="263"/>
      <c r="G157" s="263"/>
      <c r="H157" s="263"/>
      <c r="I157" s="263"/>
      <c r="J157" s="263"/>
      <c r="K157" s="263"/>
      <c r="L157" s="263"/>
      <c r="M157" s="263"/>
      <c r="N157" s="263"/>
      <c r="O157" s="263"/>
      <c r="P157" s="263"/>
      <c r="Q157" s="263"/>
      <c r="R157" s="263"/>
      <c r="S157" s="263"/>
      <c r="T157" s="263"/>
      <c r="U157" s="263"/>
      <c r="V157" s="263"/>
      <c r="W157" s="263"/>
      <c r="X157" s="263"/>
      <c r="Y157" s="263"/>
      <c r="Z157" s="263"/>
      <c r="AA157" s="263"/>
      <c r="AB157" s="263"/>
      <c r="AC157" s="263"/>
      <c r="AD157" s="263"/>
      <c r="AE157" s="263"/>
      <c r="AF157" s="263"/>
      <c r="AG157" s="263"/>
      <c r="AH157" s="263"/>
      <c r="AI157" s="263"/>
      <c r="AJ157" s="263"/>
      <c r="AK157" s="263"/>
      <c r="AL157" s="263"/>
      <c r="AM157" s="263"/>
      <c r="AN157" s="263"/>
      <c r="AO157" s="269"/>
    </row>
    <row r="158" spans="3:41" x14ac:dyDescent="0.25">
      <c r="C158" s="268"/>
      <c r="E158" s="263"/>
      <c r="F158" s="263"/>
      <c r="G158" s="263"/>
      <c r="H158" s="263"/>
      <c r="I158" s="263"/>
      <c r="J158" s="263"/>
      <c r="K158" s="263"/>
      <c r="L158" s="263"/>
      <c r="M158" s="263"/>
      <c r="N158" s="263"/>
      <c r="O158" s="263"/>
      <c r="P158" s="263"/>
      <c r="Q158" s="263"/>
      <c r="R158" s="263"/>
      <c r="S158" s="263"/>
      <c r="T158" s="263"/>
      <c r="U158" s="263"/>
      <c r="V158" s="263"/>
      <c r="W158" s="263"/>
      <c r="X158" s="263"/>
      <c r="Y158" s="263"/>
      <c r="Z158" s="263"/>
      <c r="AA158" s="263"/>
      <c r="AB158" s="263"/>
      <c r="AC158" s="263"/>
      <c r="AD158" s="263"/>
      <c r="AE158" s="263"/>
      <c r="AF158" s="263"/>
      <c r="AG158" s="263"/>
      <c r="AH158" s="263"/>
      <c r="AI158" s="263"/>
      <c r="AJ158" s="263"/>
      <c r="AK158" s="263"/>
      <c r="AL158" s="263"/>
      <c r="AM158" s="263"/>
      <c r="AN158" s="263"/>
      <c r="AO158" s="269"/>
    </row>
    <row r="159" spans="3:41" x14ac:dyDescent="0.25">
      <c r="C159" s="268"/>
      <c r="E159" s="263"/>
      <c r="F159" s="263"/>
      <c r="G159" s="263"/>
      <c r="H159" s="263"/>
      <c r="I159" s="263"/>
      <c r="J159" s="263"/>
      <c r="K159" s="263"/>
      <c r="L159" s="263"/>
      <c r="M159" s="263"/>
      <c r="N159" s="263"/>
      <c r="O159" s="263"/>
      <c r="P159" s="263"/>
      <c r="Q159" s="263"/>
      <c r="R159" s="263"/>
      <c r="S159" s="263"/>
      <c r="T159" s="263"/>
      <c r="U159" s="263"/>
      <c r="V159" s="263"/>
      <c r="W159" s="263"/>
      <c r="X159" s="263"/>
      <c r="Y159" s="263"/>
      <c r="Z159" s="263"/>
      <c r="AA159" s="263"/>
      <c r="AB159" s="263"/>
      <c r="AC159" s="263"/>
      <c r="AD159" s="263"/>
      <c r="AE159" s="263"/>
      <c r="AF159" s="263"/>
      <c r="AG159" s="263"/>
      <c r="AH159" s="263"/>
      <c r="AI159" s="263"/>
      <c r="AJ159" s="263"/>
      <c r="AK159" s="263"/>
      <c r="AL159" s="263"/>
      <c r="AM159" s="263"/>
      <c r="AN159" s="263"/>
      <c r="AO159" s="269"/>
    </row>
    <row r="160" spans="3:41" ht="44.25" customHeight="1" x14ac:dyDescent="0.25">
      <c r="C160" s="270" t="s">
        <v>126</v>
      </c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  <c r="AA160" s="83"/>
      <c r="AB160" s="83"/>
      <c r="AC160" s="83"/>
      <c r="AD160" s="83"/>
      <c r="AE160" s="83"/>
      <c r="AF160" s="83"/>
      <c r="AG160" s="83"/>
      <c r="AH160" s="83"/>
      <c r="AI160" s="83"/>
      <c r="AJ160" s="83"/>
      <c r="AK160" s="83"/>
      <c r="AL160" s="83"/>
      <c r="AM160" s="83"/>
      <c r="AN160" s="83"/>
      <c r="AO160" s="271"/>
    </row>
    <row r="161" spans="3:41" ht="60" customHeight="1" thickBot="1" x14ac:dyDescent="0.3">
      <c r="C161" s="272" t="str">
        <f>'[1]FE-01'!$D$9</f>
        <v xml:space="preserve">“CREACIÓN DE TROCHA CARROZABLE ENTRE LAS LOCALIDADES DE MITOHUILCA Y ATACCARA DEL DISTRITO DE OCOBAMBA - PROVINCIA DE CHINCHEROS - DEPARTAMENTO DE APURIMAC” </v>
      </c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4"/>
    </row>
    <row r="162" spans="3:41" ht="16.5" thickBot="1" x14ac:dyDescent="0.3">
      <c r="E162" s="263"/>
      <c r="F162" s="263"/>
      <c r="G162" s="263"/>
      <c r="H162" s="263"/>
      <c r="I162" s="263"/>
      <c r="J162" s="263"/>
      <c r="K162" s="263"/>
      <c r="L162" s="263"/>
      <c r="M162" s="263"/>
      <c r="N162" s="263"/>
      <c r="O162" s="263"/>
      <c r="P162" s="263"/>
      <c r="Q162" s="263"/>
      <c r="R162" s="263"/>
      <c r="S162" s="263"/>
      <c r="T162" s="263"/>
      <c r="U162" s="263"/>
      <c r="V162" s="263"/>
      <c r="W162" s="263"/>
      <c r="X162" s="263"/>
      <c r="Y162" s="263"/>
      <c r="Z162" s="263"/>
      <c r="AA162" s="263"/>
      <c r="AB162" s="263"/>
      <c r="AC162" s="263"/>
      <c r="AD162" s="263"/>
      <c r="AE162" s="263"/>
      <c r="AF162" s="263"/>
      <c r="AG162" s="263"/>
      <c r="AH162" s="263"/>
      <c r="AI162" s="263"/>
      <c r="AJ162" s="263"/>
      <c r="AK162" s="263"/>
      <c r="AL162" s="263"/>
      <c r="AM162" s="263"/>
      <c r="AN162" s="263"/>
      <c r="AO162" s="263"/>
    </row>
    <row r="163" spans="3:41" x14ac:dyDescent="0.25">
      <c r="C163" s="264"/>
      <c r="D163" s="265"/>
      <c r="E163" s="266"/>
      <c r="F163" s="266"/>
      <c r="G163" s="266"/>
      <c r="H163" s="266"/>
      <c r="I163" s="266"/>
      <c r="J163" s="266"/>
      <c r="K163" s="266"/>
      <c r="L163" s="266"/>
      <c r="M163" s="266"/>
      <c r="N163" s="266"/>
      <c r="O163" s="266"/>
      <c r="P163" s="266"/>
      <c r="Q163" s="266"/>
      <c r="R163" s="266"/>
      <c r="S163" s="266"/>
      <c r="T163" s="266"/>
      <c r="U163" s="266"/>
      <c r="V163" s="266"/>
      <c r="W163" s="266"/>
      <c r="X163" s="266"/>
      <c r="Y163" s="266"/>
      <c r="Z163" s="266"/>
      <c r="AA163" s="266"/>
      <c r="AB163" s="266"/>
      <c r="AC163" s="266"/>
      <c r="AD163" s="266"/>
      <c r="AE163" s="266"/>
      <c r="AF163" s="266"/>
      <c r="AG163" s="266"/>
      <c r="AH163" s="266"/>
      <c r="AI163" s="266"/>
      <c r="AJ163" s="266"/>
      <c r="AK163" s="266"/>
      <c r="AL163" s="266"/>
      <c r="AM163" s="266"/>
      <c r="AN163" s="266"/>
      <c r="AO163" s="267"/>
    </row>
    <row r="164" spans="3:41" x14ac:dyDescent="0.25">
      <c r="C164" s="268"/>
      <c r="E164" s="263"/>
      <c r="F164" s="263"/>
      <c r="G164" s="263"/>
      <c r="H164" s="263"/>
      <c r="I164" s="263"/>
      <c r="J164" s="263"/>
      <c r="K164" s="263"/>
      <c r="L164" s="263"/>
      <c r="M164" s="263"/>
      <c r="N164" s="263"/>
      <c r="O164" s="263"/>
      <c r="P164" s="263"/>
      <c r="Q164" s="263"/>
      <c r="R164" s="263"/>
      <c r="S164" s="263"/>
      <c r="T164" s="263"/>
      <c r="U164" s="263"/>
      <c r="V164" s="263"/>
      <c r="W164" s="263"/>
      <c r="X164" s="263"/>
      <c r="Y164" s="263"/>
      <c r="Z164" s="263"/>
      <c r="AA164" s="263"/>
      <c r="AB164" s="263"/>
      <c r="AC164" s="263"/>
      <c r="AD164" s="263"/>
      <c r="AE164" s="263"/>
      <c r="AF164" s="263"/>
      <c r="AG164" s="263"/>
      <c r="AH164" s="263"/>
      <c r="AI164" s="263"/>
      <c r="AJ164" s="263"/>
      <c r="AK164" s="263"/>
      <c r="AL164" s="263"/>
      <c r="AM164" s="263"/>
      <c r="AN164" s="263"/>
      <c r="AO164" s="269"/>
    </row>
    <row r="165" spans="3:41" x14ac:dyDescent="0.25">
      <c r="C165" s="268"/>
      <c r="E165" s="263"/>
      <c r="F165" s="263"/>
      <c r="G165" s="263"/>
      <c r="H165" s="263"/>
      <c r="I165" s="263"/>
      <c r="J165" s="263"/>
      <c r="K165" s="263"/>
      <c r="L165" s="263"/>
      <c r="M165" s="263"/>
      <c r="N165" s="263"/>
      <c r="O165" s="263"/>
      <c r="P165" s="263"/>
      <c r="Q165" s="263"/>
      <c r="R165" s="263"/>
      <c r="S165" s="263"/>
      <c r="T165" s="263"/>
      <c r="U165" s="263"/>
      <c r="V165" s="263"/>
      <c r="W165" s="263"/>
      <c r="X165" s="263"/>
      <c r="Y165" s="263"/>
      <c r="Z165" s="263"/>
      <c r="AA165" s="263"/>
      <c r="AB165" s="263"/>
      <c r="AC165" s="263"/>
      <c r="AD165" s="263"/>
      <c r="AE165" s="263"/>
      <c r="AF165" s="263"/>
      <c r="AG165" s="263"/>
      <c r="AH165" s="263"/>
      <c r="AI165" s="263"/>
      <c r="AJ165" s="263"/>
      <c r="AK165" s="263"/>
      <c r="AL165" s="263"/>
      <c r="AM165" s="263"/>
      <c r="AN165" s="263"/>
      <c r="AO165" s="269"/>
    </row>
    <row r="166" spans="3:41" x14ac:dyDescent="0.25">
      <c r="C166" s="268"/>
      <c r="E166" s="263"/>
      <c r="F166" s="263"/>
      <c r="G166" s="104"/>
      <c r="H166" s="263"/>
      <c r="I166" s="263"/>
      <c r="J166" s="263"/>
      <c r="K166" s="263"/>
      <c r="L166" s="263"/>
      <c r="M166" s="263"/>
      <c r="N166" s="263"/>
      <c r="O166" s="263"/>
      <c r="P166" s="263"/>
      <c r="Q166" s="263"/>
      <c r="R166" s="263"/>
      <c r="S166" s="263"/>
      <c r="T166" s="263"/>
      <c r="U166" s="263"/>
      <c r="V166" s="263"/>
      <c r="W166" s="263"/>
      <c r="X166" s="263"/>
      <c r="Y166" s="263"/>
      <c r="Z166" s="263"/>
      <c r="AA166" s="263"/>
      <c r="AB166" s="263"/>
      <c r="AC166" s="263"/>
      <c r="AD166" s="263"/>
      <c r="AE166" s="263"/>
      <c r="AF166" s="263"/>
      <c r="AG166" s="263"/>
      <c r="AH166" s="263"/>
      <c r="AI166" s="263"/>
      <c r="AJ166" s="263"/>
      <c r="AK166" s="263"/>
      <c r="AL166" s="263"/>
      <c r="AM166" s="263"/>
      <c r="AN166" s="263"/>
      <c r="AO166" s="269"/>
    </row>
    <row r="167" spans="3:41" x14ac:dyDescent="0.25">
      <c r="C167" s="268"/>
      <c r="E167" s="263"/>
      <c r="F167" s="263"/>
      <c r="G167" s="263"/>
      <c r="H167" s="263"/>
      <c r="I167" s="263"/>
      <c r="J167" s="263"/>
      <c r="K167" s="263"/>
      <c r="L167" s="263"/>
      <c r="M167" s="263"/>
      <c r="N167" s="263"/>
      <c r="O167" s="263"/>
      <c r="P167" s="263"/>
      <c r="Q167" s="263"/>
      <c r="R167" s="263"/>
      <c r="S167" s="263"/>
      <c r="T167" s="263"/>
      <c r="U167" s="263"/>
      <c r="V167" s="263"/>
      <c r="W167" s="263"/>
      <c r="X167" s="263"/>
      <c r="Y167" s="263"/>
      <c r="Z167" s="263"/>
      <c r="AA167" s="263"/>
      <c r="AB167" s="263"/>
      <c r="AC167" s="263"/>
      <c r="AD167" s="263"/>
      <c r="AE167" s="263"/>
      <c r="AF167" s="263"/>
      <c r="AG167" s="263"/>
      <c r="AH167" s="263"/>
      <c r="AI167" s="263"/>
      <c r="AJ167" s="263"/>
      <c r="AK167" s="263"/>
      <c r="AL167" s="263"/>
      <c r="AM167" s="263"/>
      <c r="AN167" s="263"/>
      <c r="AO167" s="269"/>
    </row>
    <row r="168" spans="3:41" x14ac:dyDescent="0.25">
      <c r="C168" s="268"/>
      <c r="E168" s="263"/>
      <c r="F168" s="263"/>
      <c r="G168" s="263"/>
      <c r="H168" s="263"/>
      <c r="I168" s="263"/>
      <c r="J168" s="263"/>
      <c r="K168" s="263"/>
      <c r="L168" s="263"/>
      <c r="M168" s="263"/>
      <c r="N168" s="263"/>
      <c r="O168" s="263"/>
      <c r="P168" s="263"/>
      <c r="Q168" s="263"/>
      <c r="R168" s="263"/>
      <c r="S168" s="263"/>
      <c r="T168" s="263"/>
      <c r="U168" s="263"/>
      <c r="V168" s="263"/>
      <c r="W168" s="263"/>
      <c r="X168" s="263"/>
      <c r="Y168" s="263"/>
      <c r="Z168" s="263"/>
      <c r="AA168" s="263"/>
      <c r="AB168" s="263"/>
      <c r="AC168" s="263"/>
      <c r="AD168" s="263"/>
      <c r="AE168" s="263"/>
      <c r="AF168" s="263"/>
      <c r="AG168" s="263"/>
      <c r="AH168" s="263"/>
      <c r="AI168" s="263"/>
      <c r="AJ168" s="263"/>
      <c r="AK168" s="263"/>
      <c r="AL168" s="263"/>
      <c r="AM168" s="263"/>
      <c r="AN168" s="263"/>
      <c r="AO168" s="269"/>
    </row>
    <row r="169" spans="3:41" x14ac:dyDescent="0.25">
      <c r="C169" s="268"/>
      <c r="E169" s="263"/>
      <c r="F169" s="263"/>
      <c r="G169" s="263"/>
      <c r="H169" s="263"/>
      <c r="I169" s="263"/>
      <c r="J169" s="263"/>
      <c r="K169" s="263"/>
      <c r="L169" s="263"/>
      <c r="M169" s="263"/>
      <c r="N169" s="263"/>
      <c r="O169" s="263"/>
      <c r="P169" s="263"/>
      <c r="Q169" s="263"/>
      <c r="R169" s="263"/>
      <c r="S169" s="263"/>
      <c r="T169" s="263"/>
      <c r="U169" s="263"/>
      <c r="V169" s="263"/>
      <c r="W169" s="263"/>
      <c r="X169" s="263"/>
      <c r="Y169" s="263"/>
      <c r="Z169" s="263"/>
      <c r="AA169" s="263"/>
      <c r="AB169" s="263"/>
      <c r="AC169" s="263"/>
      <c r="AD169" s="263"/>
      <c r="AE169" s="263"/>
      <c r="AF169" s="263"/>
      <c r="AG169" s="263"/>
      <c r="AH169" s="263"/>
      <c r="AI169" s="263"/>
      <c r="AJ169" s="263"/>
      <c r="AK169" s="263"/>
      <c r="AL169" s="263"/>
      <c r="AM169" s="263"/>
      <c r="AN169" s="263"/>
      <c r="AO169" s="269"/>
    </row>
    <row r="170" spans="3:41" x14ac:dyDescent="0.25">
      <c r="C170" s="268"/>
      <c r="E170" s="263"/>
      <c r="F170" s="263"/>
      <c r="G170" s="263"/>
      <c r="H170" s="263"/>
      <c r="I170" s="263"/>
      <c r="J170" s="263"/>
      <c r="K170" s="263"/>
      <c r="L170" s="263"/>
      <c r="M170" s="263"/>
      <c r="N170" s="263"/>
      <c r="O170" s="263"/>
      <c r="P170" s="263"/>
      <c r="Q170" s="263"/>
      <c r="R170" s="263"/>
      <c r="S170" s="263"/>
      <c r="T170" s="263"/>
      <c r="U170" s="263"/>
      <c r="V170" s="263"/>
      <c r="W170" s="263"/>
      <c r="X170" s="263"/>
      <c r="Y170" s="263"/>
      <c r="Z170" s="263"/>
      <c r="AA170" s="263"/>
      <c r="AB170" s="263"/>
      <c r="AC170" s="263"/>
      <c r="AD170" s="263"/>
      <c r="AE170" s="263"/>
      <c r="AF170" s="263"/>
      <c r="AG170" s="263"/>
      <c r="AH170" s="263"/>
      <c r="AI170" s="263"/>
      <c r="AJ170" s="263"/>
      <c r="AK170" s="263"/>
      <c r="AL170" s="263"/>
      <c r="AM170" s="263"/>
      <c r="AN170" s="263"/>
      <c r="AO170" s="269"/>
    </row>
    <row r="171" spans="3:41" x14ac:dyDescent="0.25">
      <c r="C171" s="268"/>
      <c r="E171" s="263"/>
      <c r="F171" s="263"/>
      <c r="G171" s="263"/>
      <c r="H171" s="263"/>
      <c r="I171" s="263"/>
      <c r="J171" s="263"/>
      <c r="K171" s="263"/>
      <c r="L171" s="263"/>
      <c r="M171" s="263"/>
      <c r="N171" s="263"/>
      <c r="O171" s="263"/>
      <c r="P171" s="263"/>
      <c r="Q171" s="263"/>
      <c r="R171" s="263"/>
      <c r="S171" s="263"/>
      <c r="T171" s="263"/>
      <c r="U171" s="263"/>
      <c r="V171" s="263"/>
      <c r="W171" s="263"/>
      <c r="X171" s="263"/>
      <c r="Y171" s="263"/>
      <c r="Z171" s="263"/>
      <c r="AA171" s="263"/>
      <c r="AB171" s="263"/>
      <c r="AC171" s="263"/>
      <c r="AD171" s="263"/>
      <c r="AE171" s="263"/>
      <c r="AF171" s="263"/>
      <c r="AG171" s="263"/>
      <c r="AH171" s="263"/>
      <c r="AI171" s="263"/>
      <c r="AJ171" s="263"/>
      <c r="AK171" s="263"/>
      <c r="AL171" s="263"/>
      <c r="AM171" s="263"/>
      <c r="AN171" s="263"/>
      <c r="AO171" s="269"/>
    </row>
    <row r="172" spans="3:41" x14ac:dyDescent="0.25">
      <c r="C172" s="268"/>
      <c r="E172" s="263"/>
      <c r="F172" s="263"/>
      <c r="G172" s="263"/>
      <c r="H172" s="263"/>
      <c r="I172" s="263"/>
      <c r="J172" s="263"/>
      <c r="K172" s="263"/>
      <c r="L172" s="263"/>
      <c r="M172" s="263"/>
      <c r="N172" s="263"/>
      <c r="O172" s="263"/>
      <c r="P172" s="263"/>
      <c r="Q172" s="263"/>
      <c r="R172" s="263"/>
      <c r="S172" s="263"/>
      <c r="T172" s="263"/>
      <c r="U172" s="263"/>
      <c r="V172" s="263"/>
      <c r="W172" s="263"/>
      <c r="X172" s="263"/>
      <c r="Y172" s="263"/>
      <c r="Z172" s="263"/>
      <c r="AA172" s="263"/>
      <c r="AB172" s="263"/>
      <c r="AC172" s="263"/>
      <c r="AD172" s="263"/>
      <c r="AE172" s="263"/>
      <c r="AF172" s="263"/>
      <c r="AG172" s="263"/>
      <c r="AH172" s="263"/>
      <c r="AI172" s="263"/>
      <c r="AJ172" s="263"/>
      <c r="AK172" s="263"/>
      <c r="AL172" s="263"/>
      <c r="AM172" s="263"/>
      <c r="AN172" s="263"/>
      <c r="AO172" s="269"/>
    </row>
    <row r="173" spans="3:41" x14ac:dyDescent="0.25">
      <c r="C173" s="268"/>
      <c r="E173" s="263"/>
      <c r="F173" s="263"/>
      <c r="G173" s="263"/>
      <c r="H173" s="263"/>
      <c r="I173" s="263"/>
      <c r="J173" s="263"/>
      <c r="K173" s="263"/>
      <c r="L173" s="263"/>
      <c r="M173" s="263"/>
      <c r="N173" s="263"/>
      <c r="O173" s="263"/>
      <c r="P173" s="263"/>
      <c r="Q173" s="263"/>
      <c r="R173" s="263"/>
      <c r="S173" s="263"/>
      <c r="T173" s="263"/>
      <c r="U173" s="263"/>
      <c r="V173" s="263"/>
      <c r="W173" s="263"/>
      <c r="X173" s="263"/>
      <c r="Y173" s="263"/>
      <c r="Z173" s="263"/>
      <c r="AA173" s="263"/>
      <c r="AB173" s="263"/>
      <c r="AC173" s="263"/>
      <c r="AD173" s="263"/>
      <c r="AE173" s="263"/>
      <c r="AF173" s="263"/>
      <c r="AG173" s="263"/>
      <c r="AH173" s="263"/>
      <c r="AI173" s="263"/>
      <c r="AJ173" s="263"/>
      <c r="AK173" s="263"/>
      <c r="AL173" s="263"/>
      <c r="AM173" s="263"/>
      <c r="AN173" s="263"/>
      <c r="AO173" s="269"/>
    </row>
    <row r="174" spans="3:41" x14ac:dyDescent="0.25">
      <c r="C174" s="268"/>
      <c r="E174" s="263"/>
      <c r="F174" s="263"/>
      <c r="G174" s="263"/>
      <c r="H174" s="263"/>
      <c r="I174" s="263"/>
      <c r="J174" s="263"/>
      <c r="K174" s="263"/>
      <c r="L174" s="263"/>
      <c r="M174" s="263"/>
      <c r="N174" s="263"/>
      <c r="O174" s="263"/>
      <c r="P174" s="263"/>
      <c r="Q174" s="263"/>
      <c r="R174" s="263"/>
      <c r="S174" s="263"/>
      <c r="T174" s="263"/>
      <c r="U174" s="263"/>
      <c r="V174" s="263"/>
      <c r="W174" s="263"/>
      <c r="X174" s="263"/>
      <c r="Y174" s="263"/>
      <c r="Z174" s="263"/>
      <c r="AA174" s="263"/>
      <c r="AB174" s="263"/>
      <c r="AC174" s="263"/>
      <c r="AD174" s="263"/>
      <c r="AE174" s="263"/>
      <c r="AF174" s="263"/>
      <c r="AG174" s="263"/>
      <c r="AH174" s="263"/>
      <c r="AI174" s="263"/>
      <c r="AJ174" s="263"/>
      <c r="AK174" s="263"/>
      <c r="AL174" s="263"/>
      <c r="AM174" s="263"/>
      <c r="AN174" s="263"/>
      <c r="AO174" s="269"/>
    </row>
    <row r="175" spans="3:41" x14ac:dyDescent="0.25">
      <c r="C175" s="268"/>
      <c r="E175" s="263"/>
      <c r="F175" s="263"/>
      <c r="G175" s="263"/>
      <c r="H175" s="263"/>
      <c r="I175" s="263"/>
      <c r="J175" s="263"/>
      <c r="K175" s="263"/>
      <c r="L175" s="263"/>
      <c r="M175" s="263"/>
      <c r="N175" s="263"/>
      <c r="O175" s="263"/>
      <c r="P175" s="263"/>
      <c r="Q175" s="263"/>
      <c r="R175" s="263"/>
      <c r="S175" s="263"/>
      <c r="T175" s="263"/>
      <c r="U175" s="263"/>
      <c r="V175" s="263"/>
      <c r="W175" s="263"/>
      <c r="X175" s="263"/>
      <c r="Y175" s="263"/>
      <c r="Z175" s="263"/>
      <c r="AA175" s="263"/>
      <c r="AB175" s="263"/>
      <c r="AC175" s="263"/>
      <c r="AD175" s="263"/>
      <c r="AE175" s="263"/>
      <c r="AF175" s="263"/>
      <c r="AG175" s="263"/>
      <c r="AH175" s="263"/>
      <c r="AI175" s="263"/>
      <c r="AJ175" s="263"/>
      <c r="AK175" s="263"/>
      <c r="AL175" s="263"/>
      <c r="AM175" s="263"/>
      <c r="AN175" s="263"/>
      <c r="AO175" s="269"/>
    </row>
    <row r="176" spans="3:41" x14ac:dyDescent="0.25">
      <c r="C176" s="268"/>
      <c r="E176" s="263"/>
      <c r="F176" s="263"/>
      <c r="G176" s="263"/>
      <c r="H176" s="263"/>
      <c r="I176" s="263"/>
      <c r="J176" s="263"/>
      <c r="K176" s="263"/>
      <c r="L176" s="263"/>
      <c r="M176" s="263"/>
      <c r="N176" s="263"/>
      <c r="O176" s="263"/>
      <c r="P176" s="263"/>
      <c r="Q176" s="263"/>
      <c r="R176" s="263"/>
      <c r="S176" s="263"/>
      <c r="T176" s="263"/>
      <c r="U176" s="263"/>
      <c r="V176" s="263"/>
      <c r="W176" s="263"/>
      <c r="X176" s="263"/>
      <c r="Y176" s="263"/>
      <c r="Z176" s="263"/>
      <c r="AA176" s="263"/>
      <c r="AB176" s="263"/>
      <c r="AC176" s="263"/>
      <c r="AD176" s="263"/>
      <c r="AE176" s="263"/>
      <c r="AF176" s="263"/>
      <c r="AG176" s="263"/>
      <c r="AH176" s="263"/>
      <c r="AI176" s="263"/>
      <c r="AJ176" s="263"/>
      <c r="AK176" s="263"/>
      <c r="AL176" s="263"/>
      <c r="AM176" s="263"/>
      <c r="AN176" s="263"/>
      <c r="AO176" s="269"/>
    </row>
    <row r="177" spans="3:41" x14ac:dyDescent="0.25">
      <c r="C177" s="268"/>
      <c r="E177" s="263"/>
      <c r="F177" s="263"/>
      <c r="G177" s="263"/>
      <c r="H177" s="263"/>
      <c r="I177" s="263"/>
      <c r="J177" s="263"/>
      <c r="K177" s="263"/>
      <c r="L177" s="263"/>
      <c r="M177" s="263"/>
      <c r="N177" s="263"/>
      <c r="O177" s="263"/>
      <c r="P177" s="263"/>
      <c r="Q177" s="263"/>
      <c r="R177" s="263"/>
      <c r="S177" s="263"/>
      <c r="T177" s="263"/>
      <c r="U177" s="263"/>
      <c r="V177" s="263"/>
      <c r="W177" s="263"/>
      <c r="X177" s="263"/>
      <c r="Y177" s="263"/>
      <c r="Z177" s="263"/>
      <c r="AA177" s="263"/>
      <c r="AB177" s="263"/>
      <c r="AC177" s="263"/>
      <c r="AD177" s="263"/>
      <c r="AE177" s="263"/>
      <c r="AF177" s="263"/>
      <c r="AG177" s="263"/>
      <c r="AH177" s="263"/>
      <c r="AI177" s="263"/>
      <c r="AJ177" s="263"/>
      <c r="AK177" s="263"/>
      <c r="AL177" s="263"/>
      <c r="AM177" s="263"/>
      <c r="AN177" s="263"/>
      <c r="AO177" s="269"/>
    </row>
    <row r="178" spans="3:41" x14ac:dyDescent="0.25">
      <c r="C178" s="268"/>
      <c r="E178" s="263"/>
      <c r="F178" s="263"/>
      <c r="G178" s="263"/>
      <c r="H178" s="263"/>
      <c r="I178" s="263"/>
      <c r="J178" s="263"/>
      <c r="K178" s="263"/>
      <c r="L178" s="263"/>
      <c r="M178" s="263"/>
      <c r="N178" s="263"/>
      <c r="O178" s="263"/>
      <c r="P178" s="263"/>
      <c r="Q178" s="263"/>
      <c r="R178" s="263"/>
      <c r="S178" s="263"/>
      <c r="T178" s="263"/>
      <c r="U178" s="263"/>
      <c r="V178" s="263"/>
      <c r="W178" s="263"/>
      <c r="X178" s="263"/>
      <c r="Y178" s="263"/>
      <c r="Z178" s="263"/>
      <c r="AA178" s="263"/>
      <c r="AB178" s="263"/>
      <c r="AC178" s="263"/>
      <c r="AD178" s="263"/>
      <c r="AE178" s="263"/>
      <c r="AF178" s="263"/>
      <c r="AG178" s="263"/>
      <c r="AH178" s="263"/>
      <c r="AI178" s="263"/>
      <c r="AJ178" s="263"/>
      <c r="AK178" s="263"/>
      <c r="AL178" s="263"/>
      <c r="AM178" s="263"/>
      <c r="AN178" s="263"/>
      <c r="AO178" s="269"/>
    </row>
    <row r="179" spans="3:41" x14ac:dyDescent="0.25">
      <c r="C179" s="268"/>
      <c r="E179" s="263"/>
      <c r="F179" s="263"/>
      <c r="G179" s="263"/>
      <c r="H179" s="263"/>
      <c r="I179" s="263"/>
      <c r="J179" s="263"/>
      <c r="K179" s="263"/>
      <c r="L179" s="263"/>
      <c r="M179" s="263"/>
      <c r="N179" s="263"/>
      <c r="O179" s="263"/>
      <c r="P179" s="263"/>
      <c r="Q179" s="263"/>
      <c r="R179" s="263"/>
      <c r="S179" s="263"/>
      <c r="T179" s="263"/>
      <c r="U179" s="263"/>
      <c r="V179" s="263"/>
      <c r="W179" s="263"/>
      <c r="X179" s="263"/>
      <c r="Y179" s="263"/>
      <c r="Z179" s="263"/>
      <c r="AA179" s="263"/>
      <c r="AB179" s="263"/>
      <c r="AC179" s="263"/>
      <c r="AD179" s="263"/>
      <c r="AE179" s="263"/>
      <c r="AF179" s="263"/>
      <c r="AG179" s="263"/>
      <c r="AH179" s="263"/>
      <c r="AI179" s="263"/>
      <c r="AJ179" s="263"/>
      <c r="AK179" s="263"/>
      <c r="AL179" s="263"/>
      <c r="AM179" s="263"/>
      <c r="AN179" s="263"/>
      <c r="AO179" s="269"/>
    </row>
    <row r="180" spans="3:41" x14ac:dyDescent="0.25">
      <c r="C180" s="268"/>
      <c r="E180" s="263"/>
      <c r="F180" s="263"/>
      <c r="G180" s="263"/>
      <c r="H180" s="263"/>
      <c r="I180" s="263"/>
      <c r="J180" s="263"/>
      <c r="K180" s="263"/>
      <c r="L180" s="263"/>
      <c r="M180" s="263"/>
      <c r="N180" s="263"/>
      <c r="O180" s="263"/>
      <c r="P180" s="263"/>
      <c r="Q180" s="263"/>
      <c r="R180" s="263"/>
      <c r="S180" s="263"/>
      <c r="T180" s="263"/>
      <c r="U180" s="263"/>
      <c r="V180" s="263"/>
      <c r="W180" s="263"/>
      <c r="X180" s="263"/>
      <c r="Y180" s="263"/>
      <c r="Z180" s="263"/>
      <c r="AA180" s="263"/>
      <c r="AB180" s="263"/>
      <c r="AC180" s="263"/>
      <c r="AD180" s="263"/>
      <c r="AE180" s="263"/>
      <c r="AF180" s="263"/>
      <c r="AG180" s="263"/>
      <c r="AH180" s="263"/>
      <c r="AI180" s="263"/>
      <c r="AJ180" s="263"/>
      <c r="AK180" s="263"/>
      <c r="AL180" s="263"/>
      <c r="AM180" s="263"/>
      <c r="AN180" s="263"/>
      <c r="AO180" s="269"/>
    </row>
    <row r="181" spans="3:41" x14ac:dyDescent="0.25">
      <c r="C181" s="268"/>
      <c r="E181" s="263"/>
      <c r="F181" s="263"/>
      <c r="G181" s="263"/>
      <c r="H181" s="263"/>
      <c r="I181" s="263"/>
      <c r="J181" s="263"/>
      <c r="K181" s="263"/>
      <c r="L181" s="263"/>
      <c r="M181" s="263"/>
      <c r="N181" s="263"/>
      <c r="O181" s="263"/>
      <c r="P181" s="263"/>
      <c r="Q181" s="263"/>
      <c r="R181" s="263"/>
      <c r="S181" s="263"/>
      <c r="T181" s="263"/>
      <c r="U181" s="263"/>
      <c r="V181" s="263"/>
      <c r="W181" s="263"/>
      <c r="X181" s="263"/>
      <c r="Y181" s="263"/>
      <c r="Z181" s="263"/>
      <c r="AA181" s="263"/>
      <c r="AB181" s="263"/>
      <c r="AC181" s="263"/>
      <c r="AD181" s="263"/>
      <c r="AE181" s="263"/>
      <c r="AF181" s="263"/>
      <c r="AG181" s="263"/>
      <c r="AH181" s="263"/>
      <c r="AI181" s="263"/>
      <c r="AJ181" s="263"/>
      <c r="AK181" s="263"/>
      <c r="AL181" s="263"/>
      <c r="AM181" s="263"/>
      <c r="AN181" s="263"/>
      <c r="AO181" s="269"/>
    </row>
    <row r="182" spans="3:41" x14ac:dyDescent="0.25">
      <c r="C182" s="268"/>
      <c r="E182" s="263"/>
      <c r="F182" s="263"/>
      <c r="G182" s="263"/>
      <c r="H182" s="263"/>
      <c r="I182" s="263"/>
      <c r="J182" s="263"/>
      <c r="K182" s="263"/>
      <c r="L182" s="263"/>
      <c r="M182" s="263"/>
      <c r="N182" s="263"/>
      <c r="O182" s="263"/>
      <c r="P182" s="263"/>
      <c r="Q182" s="263"/>
      <c r="R182" s="263"/>
      <c r="S182" s="263"/>
      <c r="T182" s="263"/>
      <c r="U182" s="263"/>
      <c r="V182" s="263"/>
      <c r="W182" s="263"/>
      <c r="X182" s="263"/>
      <c r="Y182" s="263"/>
      <c r="Z182" s="263"/>
      <c r="AA182" s="263"/>
      <c r="AB182" s="263"/>
      <c r="AC182" s="263"/>
      <c r="AD182" s="263"/>
      <c r="AE182" s="263"/>
      <c r="AF182" s="263"/>
      <c r="AG182" s="263"/>
      <c r="AH182" s="263"/>
      <c r="AI182" s="263"/>
      <c r="AJ182" s="263"/>
      <c r="AK182" s="263"/>
      <c r="AL182" s="263"/>
      <c r="AM182" s="263"/>
      <c r="AN182" s="263"/>
      <c r="AO182" s="269"/>
    </row>
    <row r="183" spans="3:41" x14ac:dyDescent="0.25">
      <c r="C183" s="268"/>
      <c r="E183" s="263"/>
      <c r="F183" s="263"/>
      <c r="G183" s="263"/>
      <c r="H183" s="263"/>
      <c r="I183" s="263"/>
      <c r="J183" s="263"/>
      <c r="K183" s="263"/>
      <c r="L183" s="263"/>
      <c r="M183" s="263"/>
      <c r="N183" s="263"/>
      <c r="O183" s="263"/>
      <c r="P183" s="263"/>
      <c r="Q183" s="263"/>
      <c r="R183" s="263"/>
      <c r="S183" s="263"/>
      <c r="T183" s="263"/>
      <c r="U183" s="263"/>
      <c r="V183" s="263"/>
      <c r="W183" s="263"/>
      <c r="X183" s="263"/>
      <c r="Y183" s="263"/>
      <c r="Z183" s="263"/>
      <c r="AA183" s="263"/>
      <c r="AB183" s="263"/>
      <c r="AC183" s="263"/>
      <c r="AD183" s="263"/>
      <c r="AE183" s="263"/>
      <c r="AF183" s="263"/>
      <c r="AG183" s="263"/>
      <c r="AH183" s="263"/>
      <c r="AI183" s="263"/>
      <c r="AJ183" s="263"/>
      <c r="AK183" s="263"/>
      <c r="AL183" s="263"/>
      <c r="AM183" s="263"/>
      <c r="AN183" s="263"/>
      <c r="AO183" s="269"/>
    </row>
    <row r="184" spans="3:41" x14ac:dyDescent="0.25">
      <c r="C184" s="268"/>
      <c r="E184" s="263"/>
      <c r="F184" s="263"/>
      <c r="G184" s="263"/>
      <c r="H184" s="263"/>
      <c r="I184" s="263"/>
      <c r="J184" s="263"/>
      <c r="K184" s="263"/>
      <c r="L184" s="263"/>
      <c r="M184" s="263"/>
      <c r="N184" s="263"/>
      <c r="O184" s="263"/>
      <c r="P184" s="263"/>
      <c r="Q184" s="263"/>
      <c r="R184" s="263"/>
      <c r="S184" s="263"/>
      <c r="T184" s="263"/>
      <c r="U184" s="263"/>
      <c r="V184" s="263"/>
      <c r="W184" s="263"/>
      <c r="X184" s="263"/>
      <c r="Y184" s="263"/>
      <c r="Z184" s="263"/>
      <c r="AA184" s="263"/>
      <c r="AB184" s="263"/>
      <c r="AC184" s="263"/>
      <c r="AD184" s="263"/>
      <c r="AE184" s="263"/>
      <c r="AF184" s="263"/>
      <c r="AG184" s="263"/>
      <c r="AH184" s="263"/>
      <c r="AI184" s="263"/>
      <c r="AJ184" s="263"/>
      <c r="AK184" s="263"/>
      <c r="AL184" s="263"/>
      <c r="AM184" s="263"/>
      <c r="AN184" s="263"/>
      <c r="AO184" s="269"/>
    </row>
    <row r="185" spans="3:41" x14ac:dyDescent="0.25">
      <c r="C185" s="268"/>
      <c r="E185" s="263"/>
      <c r="F185" s="263"/>
      <c r="G185" s="263"/>
      <c r="H185" s="263"/>
      <c r="I185" s="263"/>
      <c r="J185" s="263"/>
      <c r="K185" s="263"/>
      <c r="L185" s="263"/>
      <c r="M185" s="263"/>
      <c r="N185" s="263"/>
      <c r="O185" s="263"/>
      <c r="P185" s="263"/>
      <c r="Q185" s="263"/>
      <c r="R185" s="263"/>
      <c r="S185" s="263"/>
      <c r="T185" s="263"/>
      <c r="U185" s="263"/>
      <c r="V185" s="263"/>
      <c r="W185" s="263"/>
      <c r="X185" s="263"/>
      <c r="Y185" s="263"/>
      <c r="Z185" s="263"/>
      <c r="AA185" s="263"/>
      <c r="AB185" s="263"/>
      <c r="AC185" s="263"/>
      <c r="AD185" s="263"/>
      <c r="AE185" s="263"/>
      <c r="AF185" s="263"/>
      <c r="AG185" s="263"/>
      <c r="AH185" s="263"/>
      <c r="AI185" s="263"/>
      <c r="AJ185" s="263"/>
      <c r="AK185" s="263"/>
      <c r="AL185" s="263"/>
      <c r="AM185" s="263"/>
      <c r="AN185" s="263"/>
      <c r="AO185" s="269"/>
    </row>
    <row r="186" spans="3:41" x14ac:dyDescent="0.25">
      <c r="C186" s="268"/>
      <c r="E186" s="263"/>
      <c r="F186" s="263"/>
      <c r="G186" s="263"/>
      <c r="H186" s="263"/>
      <c r="I186" s="263"/>
      <c r="J186" s="263"/>
      <c r="K186" s="263"/>
      <c r="L186" s="263"/>
      <c r="M186" s="263"/>
      <c r="N186" s="263"/>
      <c r="O186" s="263"/>
      <c r="P186" s="263"/>
      <c r="Q186" s="263"/>
      <c r="R186" s="263"/>
      <c r="S186" s="263"/>
      <c r="T186" s="263"/>
      <c r="U186" s="263"/>
      <c r="V186" s="263"/>
      <c r="W186" s="263"/>
      <c r="X186" s="263"/>
      <c r="Y186" s="263"/>
      <c r="Z186" s="263"/>
      <c r="AA186" s="263"/>
      <c r="AB186" s="263"/>
      <c r="AC186" s="263"/>
      <c r="AD186" s="263"/>
      <c r="AE186" s="263"/>
      <c r="AF186" s="263"/>
      <c r="AG186" s="263"/>
      <c r="AH186" s="263"/>
      <c r="AI186" s="263"/>
      <c r="AJ186" s="263"/>
      <c r="AK186" s="263"/>
      <c r="AL186" s="263"/>
      <c r="AM186" s="263"/>
      <c r="AN186" s="263"/>
      <c r="AO186" s="269"/>
    </row>
    <row r="187" spans="3:41" x14ac:dyDescent="0.25">
      <c r="C187" s="268"/>
      <c r="E187" s="263"/>
      <c r="F187" s="263"/>
      <c r="G187" s="263"/>
      <c r="H187" s="263"/>
      <c r="I187" s="263"/>
      <c r="J187" s="263"/>
      <c r="K187" s="263"/>
      <c r="L187" s="263"/>
      <c r="M187" s="263"/>
      <c r="N187" s="263"/>
      <c r="O187" s="263"/>
      <c r="P187" s="263"/>
      <c r="Q187" s="263"/>
      <c r="R187" s="263"/>
      <c r="S187" s="263"/>
      <c r="T187" s="263"/>
      <c r="U187" s="263"/>
      <c r="V187" s="263"/>
      <c r="W187" s="263"/>
      <c r="X187" s="263"/>
      <c r="Y187" s="263"/>
      <c r="Z187" s="263"/>
      <c r="AA187" s="263"/>
      <c r="AB187" s="263"/>
      <c r="AC187" s="263"/>
      <c r="AD187" s="263"/>
      <c r="AE187" s="263"/>
      <c r="AF187" s="263"/>
      <c r="AG187" s="263"/>
      <c r="AH187" s="263"/>
      <c r="AI187" s="263"/>
      <c r="AJ187" s="263"/>
      <c r="AK187" s="263"/>
      <c r="AL187" s="263"/>
      <c r="AM187" s="263"/>
      <c r="AN187" s="263"/>
      <c r="AO187" s="269"/>
    </row>
    <row r="188" spans="3:41" x14ac:dyDescent="0.25">
      <c r="C188" s="268"/>
      <c r="E188" s="263"/>
      <c r="F188" s="263"/>
      <c r="G188" s="263"/>
      <c r="H188" s="263"/>
      <c r="I188" s="263"/>
      <c r="J188" s="263"/>
      <c r="K188" s="263"/>
      <c r="L188" s="263"/>
      <c r="M188" s="263"/>
      <c r="N188" s="263"/>
      <c r="O188" s="263"/>
      <c r="P188" s="263"/>
      <c r="Q188" s="263"/>
      <c r="R188" s="263"/>
      <c r="S188" s="263"/>
      <c r="T188" s="263"/>
      <c r="U188" s="263"/>
      <c r="V188" s="263"/>
      <c r="W188" s="263"/>
      <c r="X188" s="263"/>
      <c r="Y188" s="263"/>
      <c r="Z188" s="263"/>
      <c r="AA188" s="263"/>
      <c r="AB188" s="263"/>
      <c r="AC188" s="263"/>
      <c r="AD188" s="263"/>
      <c r="AE188" s="263"/>
      <c r="AF188" s="263"/>
      <c r="AG188" s="263"/>
      <c r="AH188" s="263"/>
      <c r="AI188" s="263"/>
      <c r="AJ188" s="263"/>
      <c r="AK188" s="263"/>
      <c r="AL188" s="263"/>
      <c r="AM188" s="263"/>
      <c r="AN188" s="263"/>
      <c r="AO188" s="269"/>
    </row>
    <row r="189" spans="3:41" x14ac:dyDescent="0.25">
      <c r="C189" s="268"/>
      <c r="E189" s="263"/>
      <c r="F189" s="263"/>
      <c r="G189" s="263"/>
      <c r="H189" s="263"/>
      <c r="I189" s="263"/>
      <c r="J189" s="263"/>
      <c r="K189" s="263"/>
      <c r="L189" s="263"/>
      <c r="M189" s="263"/>
      <c r="N189" s="263"/>
      <c r="O189" s="263"/>
      <c r="P189" s="263"/>
      <c r="Q189" s="263"/>
      <c r="R189" s="263"/>
      <c r="S189" s="263"/>
      <c r="T189" s="263"/>
      <c r="U189" s="263"/>
      <c r="V189" s="263"/>
      <c r="W189" s="263"/>
      <c r="X189" s="263"/>
      <c r="Y189" s="263"/>
      <c r="Z189" s="263"/>
      <c r="AA189" s="263"/>
      <c r="AB189" s="263"/>
      <c r="AC189" s="263"/>
      <c r="AD189" s="263"/>
      <c r="AE189" s="263"/>
      <c r="AF189" s="263"/>
      <c r="AG189" s="263"/>
      <c r="AH189" s="263"/>
      <c r="AI189" s="263"/>
      <c r="AJ189" s="263"/>
      <c r="AK189" s="263"/>
      <c r="AL189" s="263"/>
      <c r="AM189" s="263"/>
      <c r="AN189" s="263"/>
      <c r="AO189" s="269"/>
    </row>
    <row r="190" spans="3:41" x14ac:dyDescent="0.25">
      <c r="C190" s="268"/>
      <c r="E190" s="263"/>
      <c r="F190" s="263"/>
      <c r="G190" s="263"/>
      <c r="H190" s="263"/>
      <c r="I190" s="263"/>
      <c r="J190" s="263"/>
      <c r="K190" s="263"/>
      <c r="L190" s="263"/>
      <c r="M190" s="263"/>
      <c r="N190" s="263"/>
      <c r="O190" s="263"/>
      <c r="P190" s="263"/>
      <c r="Q190" s="263"/>
      <c r="R190" s="263"/>
      <c r="S190" s="263"/>
      <c r="T190" s="263"/>
      <c r="U190" s="263"/>
      <c r="V190" s="263"/>
      <c r="W190" s="263"/>
      <c r="X190" s="263"/>
      <c r="Y190" s="263"/>
      <c r="Z190" s="263"/>
      <c r="AA190" s="263"/>
      <c r="AB190" s="263"/>
      <c r="AC190" s="263"/>
      <c r="AD190" s="263"/>
      <c r="AE190" s="263"/>
      <c r="AF190" s="263"/>
      <c r="AG190" s="263"/>
      <c r="AH190" s="263"/>
      <c r="AI190" s="263"/>
      <c r="AJ190" s="263"/>
      <c r="AK190" s="263"/>
      <c r="AL190" s="263"/>
      <c r="AM190" s="263"/>
      <c r="AN190" s="263"/>
      <c r="AO190" s="269"/>
    </row>
    <row r="191" spans="3:41" x14ac:dyDescent="0.25">
      <c r="C191" s="268"/>
      <c r="E191" s="263"/>
      <c r="F191" s="263"/>
      <c r="G191" s="263"/>
      <c r="H191" s="263"/>
      <c r="I191" s="263"/>
      <c r="J191" s="263"/>
      <c r="K191" s="263"/>
      <c r="L191" s="263"/>
      <c r="M191" s="263"/>
      <c r="N191" s="263"/>
      <c r="O191" s="263"/>
      <c r="P191" s="263"/>
      <c r="Q191" s="263"/>
      <c r="R191" s="263"/>
      <c r="S191" s="263"/>
      <c r="T191" s="263"/>
      <c r="U191" s="263"/>
      <c r="V191" s="263"/>
      <c r="W191" s="263"/>
      <c r="X191" s="263"/>
      <c r="Y191" s="263"/>
      <c r="Z191" s="263"/>
      <c r="AA191" s="263"/>
      <c r="AB191" s="263"/>
      <c r="AC191" s="263"/>
      <c r="AD191" s="263"/>
      <c r="AE191" s="263"/>
      <c r="AF191" s="263"/>
      <c r="AG191" s="263"/>
      <c r="AH191" s="263"/>
      <c r="AI191" s="263"/>
      <c r="AJ191" s="263"/>
      <c r="AK191" s="263"/>
      <c r="AL191" s="263"/>
      <c r="AM191" s="263"/>
      <c r="AN191" s="263"/>
      <c r="AO191" s="269"/>
    </row>
    <row r="192" spans="3:41" x14ac:dyDescent="0.25">
      <c r="C192" s="268"/>
      <c r="E192" s="263"/>
      <c r="F192" s="263"/>
      <c r="G192" s="263"/>
      <c r="H192" s="263"/>
      <c r="I192" s="263"/>
      <c r="J192" s="263"/>
      <c r="K192" s="263"/>
      <c r="L192" s="263"/>
      <c r="M192" s="263"/>
      <c r="N192" s="263"/>
      <c r="O192" s="263"/>
      <c r="P192" s="263"/>
      <c r="Q192" s="263"/>
      <c r="R192" s="263"/>
      <c r="S192" s="263"/>
      <c r="T192" s="263"/>
      <c r="U192" s="263"/>
      <c r="V192" s="263"/>
      <c r="W192" s="263"/>
      <c r="X192" s="263"/>
      <c r="Y192" s="263"/>
      <c r="Z192" s="263"/>
      <c r="AA192" s="263"/>
      <c r="AB192" s="263"/>
      <c r="AC192" s="263"/>
      <c r="AD192" s="263"/>
      <c r="AE192" s="263"/>
      <c r="AF192" s="263"/>
      <c r="AG192" s="263"/>
      <c r="AH192" s="263"/>
      <c r="AI192" s="263"/>
      <c r="AJ192" s="263"/>
      <c r="AK192" s="263"/>
      <c r="AL192" s="263"/>
      <c r="AM192" s="263"/>
      <c r="AN192" s="263"/>
      <c r="AO192" s="269"/>
    </row>
    <row r="193" spans="3:41" x14ac:dyDescent="0.25">
      <c r="C193" s="268"/>
      <c r="E193" s="263"/>
      <c r="F193" s="263"/>
      <c r="G193" s="263"/>
      <c r="H193" s="263"/>
      <c r="I193" s="263"/>
      <c r="J193" s="263"/>
      <c r="K193" s="263"/>
      <c r="L193" s="263"/>
      <c r="M193" s="263"/>
      <c r="N193" s="263"/>
      <c r="O193" s="263"/>
      <c r="P193" s="263"/>
      <c r="Q193" s="263"/>
      <c r="R193" s="263"/>
      <c r="S193" s="263"/>
      <c r="T193" s="263"/>
      <c r="U193" s="263"/>
      <c r="V193" s="263"/>
      <c r="W193" s="263"/>
      <c r="X193" s="263"/>
      <c r="Y193" s="263"/>
      <c r="Z193" s="263"/>
      <c r="AA193" s="263"/>
      <c r="AB193" s="263"/>
      <c r="AC193" s="263"/>
      <c r="AD193" s="263"/>
      <c r="AE193" s="263"/>
      <c r="AF193" s="263"/>
      <c r="AG193" s="263"/>
      <c r="AH193" s="263"/>
      <c r="AI193" s="263"/>
      <c r="AJ193" s="263"/>
      <c r="AK193" s="263"/>
      <c r="AL193" s="263"/>
      <c r="AM193" s="263"/>
      <c r="AN193" s="263"/>
      <c r="AO193" s="269"/>
    </row>
    <row r="194" spans="3:41" x14ac:dyDescent="0.25">
      <c r="C194" s="268"/>
      <c r="E194" s="263"/>
      <c r="F194" s="263"/>
      <c r="G194" s="263"/>
      <c r="H194" s="263"/>
      <c r="I194" s="263"/>
      <c r="J194" s="263"/>
      <c r="K194" s="263"/>
      <c r="L194" s="263"/>
      <c r="M194" s="263"/>
      <c r="N194" s="263"/>
      <c r="O194" s="263"/>
      <c r="P194" s="263"/>
      <c r="Q194" s="263"/>
      <c r="R194" s="263"/>
      <c r="S194" s="263"/>
      <c r="T194" s="263"/>
      <c r="U194" s="263"/>
      <c r="V194" s="263"/>
      <c r="W194" s="263"/>
      <c r="X194" s="263"/>
      <c r="Y194" s="263"/>
      <c r="Z194" s="263"/>
      <c r="AA194" s="263"/>
      <c r="AB194" s="263"/>
      <c r="AC194" s="263"/>
      <c r="AD194" s="263"/>
      <c r="AE194" s="263"/>
      <c r="AF194" s="263"/>
      <c r="AG194" s="263"/>
      <c r="AH194" s="263"/>
      <c r="AI194" s="263"/>
      <c r="AJ194" s="263"/>
      <c r="AK194" s="263"/>
      <c r="AL194" s="263"/>
      <c r="AM194" s="263"/>
      <c r="AN194" s="263"/>
      <c r="AO194" s="269"/>
    </row>
    <row r="195" spans="3:41" x14ac:dyDescent="0.25">
      <c r="C195" s="268"/>
      <c r="E195" s="263"/>
      <c r="F195" s="263"/>
      <c r="G195" s="263"/>
      <c r="H195" s="263"/>
      <c r="I195" s="263"/>
      <c r="J195" s="263"/>
      <c r="K195" s="263"/>
      <c r="L195" s="263"/>
      <c r="M195" s="263"/>
      <c r="N195" s="263"/>
      <c r="O195" s="263"/>
      <c r="P195" s="263"/>
      <c r="Q195" s="263"/>
      <c r="R195" s="263"/>
      <c r="S195" s="263"/>
      <c r="T195" s="263"/>
      <c r="U195" s="263"/>
      <c r="V195" s="263"/>
      <c r="W195" s="263"/>
      <c r="X195" s="263"/>
      <c r="Y195" s="263"/>
      <c r="Z195" s="263"/>
      <c r="AA195" s="263"/>
      <c r="AB195" s="263"/>
      <c r="AC195" s="263"/>
      <c r="AD195" s="263"/>
      <c r="AE195" s="263"/>
      <c r="AF195" s="263"/>
      <c r="AG195" s="263"/>
      <c r="AH195" s="263"/>
      <c r="AI195" s="263"/>
      <c r="AJ195" s="263"/>
      <c r="AK195" s="263"/>
      <c r="AL195" s="263"/>
      <c r="AM195" s="263"/>
      <c r="AN195" s="263"/>
      <c r="AO195" s="269"/>
    </row>
    <row r="196" spans="3:41" x14ac:dyDescent="0.25">
      <c r="C196" s="268"/>
      <c r="E196" s="263"/>
      <c r="F196" s="263"/>
      <c r="G196" s="263"/>
      <c r="H196" s="263"/>
      <c r="I196" s="263"/>
      <c r="J196" s="263"/>
      <c r="K196" s="263"/>
      <c r="L196" s="263"/>
      <c r="M196" s="263"/>
      <c r="N196" s="263"/>
      <c r="O196" s="263"/>
      <c r="P196" s="263"/>
      <c r="Q196" s="263"/>
      <c r="R196" s="263"/>
      <c r="S196" s="263"/>
      <c r="T196" s="263"/>
      <c r="U196" s="263"/>
      <c r="V196" s="263"/>
      <c r="W196" s="263"/>
      <c r="X196" s="263"/>
      <c r="Y196" s="263"/>
      <c r="Z196" s="263"/>
      <c r="AA196" s="263"/>
      <c r="AB196" s="263"/>
      <c r="AC196" s="263"/>
      <c r="AD196" s="263"/>
      <c r="AE196" s="263"/>
      <c r="AF196" s="263"/>
      <c r="AG196" s="263"/>
      <c r="AH196" s="263"/>
      <c r="AI196" s="263"/>
      <c r="AJ196" s="263"/>
      <c r="AK196" s="263"/>
      <c r="AL196" s="263"/>
      <c r="AM196" s="263"/>
      <c r="AN196" s="263"/>
      <c r="AO196" s="269"/>
    </row>
    <row r="197" spans="3:41" x14ac:dyDescent="0.25">
      <c r="C197" s="268"/>
      <c r="E197" s="263"/>
      <c r="F197" s="263"/>
      <c r="G197" s="263"/>
      <c r="H197" s="263"/>
      <c r="I197" s="263"/>
      <c r="J197" s="263"/>
      <c r="K197" s="263"/>
      <c r="L197" s="263"/>
      <c r="M197" s="263"/>
      <c r="N197" s="263"/>
      <c r="O197" s="263"/>
      <c r="P197" s="263"/>
      <c r="Q197" s="263"/>
      <c r="R197" s="263"/>
      <c r="S197" s="263"/>
      <c r="T197" s="263"/>
      <c r="U197" s="263"/>
      <c r="V197" s="263"/>
      <c r="W197" s="263"/>
      <c r="X197" s="263"/>
      <c r="Y197" s="263"/>
      <c r="Z197" s="263"/>
      <c r="AA197" s="263"/>
      <c r="AB197" s="263"/>
      <c r="AC197" s="263"/>
      <c r="AD197" s="263"/>
      <c r="AE197" s="263"/>
      <c r="AF197" s="263"/>
      <c r="AG197" s="263"/>
      <c r="AH197" s="263"/>
      <c r="AI197" s="263"/>
      <c r="AJ197" s="263"/>
      <c r="AK197" s="263"/>
      <c r="AL197" s="263"/>
      <c r="AM197" s="263"/>
      <c r="AN197" s="263"/>
      <c r="AO197" s="269"/>
    </row>
    <row r="198" spans="3:41" x14ac:dyDescent="0.25">
      <c r="C198" s="268"/>
      <c r="E198" s="263"/>
      <c r="F198" s="263"/>
      <c r="G198" s="263"/>
      <c r="H198" s="263"/>
      <c r="I198" s="263"/>
      <c r="J198" s="263"/>
      <c r="K198" s="263"/>
      <c r="L198" s="263"/>
      <c r="M198" s="263"/>
      <c r="N198" s="263"/>
      <c r="O198" s="263"/>
      <c r="P198" s="263"/>
      <c r="Q198" s="263"/>
      <c r="R198" s="263"/>
      <c r="S198" s="263"/>
      <c r="T198" s="263"/>
      <c r="U198" s="263"/>
      <c r="V198" s="263"/>
      <c r="W198" s="263"/>
      <c r="X198" s="263"/>
      <c r="Y198" s="263"/>
      <c r="Z198" s="263"/>
      <c r="AA198" s="263"/>
      <c r="AB198" s="263"/>
      <c r="AC198" s="263"/>
      <c r="AD198" s="263"/>
      <c r="AE198" s="263"/>
      <c r="AF198" s="263"/>
      <c r="AG198" s="263"/>
      <c r="AH198" s="263"/>
      <c r="AI198" s="263"/>
      <c r="AJ198" s="263"/>
      <c r="AK198" s="263"/>
      <c r="AL198" s="263"/>
      <c r="AM198" s="263"/>
      <c r="AN198" s="263"/>
      <c r="AO198" s="269"/>
    </row>
    <row r="199" spans="3:41" x14ac:dyDescent="0.25">
      <c r="C199" s="268"/>
      <c r="E199" s="263"/>
      <c r="F199" s="263"/>
      <c r="G199" s="263"/>
      <c r="H199" s="263"/>
      <c r="I199" s="263"/>
      <c r="J199" s="263"/>
      <c r="K199" s="263"/>
      <c r="L199" s="263"/>
      <c r="M199" s="263"/>
      <c r="N199" s="263"/>
      <c r="O199" s="263"/>
      <c r="P199" s="263"/>
      <c r="Q199" s="263"/>
      <c r="R199" s="263"/>
      <c r="S199" s="263"/>
      <c r="T199" s="263"/>
      <c r="U199" s="263"/>
      <c r="V199" s="263"/>
      <c r="W199" s="263"/>
      <c r="X199" s="263"/>
      <c r="Y199" s="263"/>
      <c r="Z199" s="263"/>
      <c r="AA199" s="263"/>
      <c r="AB199" s="263"/>
      <c r="AC199" s="263"/>
      <c r="AD199" s="263"/>
      <c r="AE199" s="263"/>
      <c r="AF199" s="263"/>
      <c r="AG199" s="263"/>
      <c r="AH199" s="263"/>
      <c r="AI199" s="263"/>
      <c r="AJ199" s="263"/>
      <c r="AK199" s="263"/>
      <c r="AL199" s="263"/>
      <c r="AM199" s="263"/>
      <c r="AN199" s="263"/>
      <c r="AO199" s="269"/>
    </row>
    <row r="200" spans="3:41" x14ac:dyDescent="0.25">
      <c r="C200" s="268"/>
      <c r="E200" s="263"/>
      <c r="F200" s="263"/>
      <c r="G200" s="263"/>
      <c r="H200" s="263"/>
      <c r="I200" s="263"/>
      <c r="J200" s="263"/>
      <c r="K200" s="263"/>
      <c r="L200" s="263"/>
      <c r="M200" s="263"/>
      <c r="N200" s="263"/>
      <c r="O200" s="263"/>
      <c r="P200" s="263"/>
      <c r="Q200" s="263"/>
      <c r="R200" s="263"/>
      <c r="S200" s="263"/>
      <c r="T200" s="263"/>
      <c r="U200" s="263"/>
      <c r="V200" s="263"/>
      <c r="W200" s="263"/>
      <c r="X200" s="263"/>
      <c r="Y200" s="263"/>
      <c r="Z200" s="263"/>
      <c r="AA200" s="263"/>
      <c r="AB200" s="263"/>
      <c r="AC200" s="263"/>
      <c r="AD200" s="263"/>
      <c r="AE200" s="263"/>
      <c r="AF200" s="263"/>
      <c r="AG200" s="263"/>
      <c r="AH200" s="263"/>
      <c r="AI200" s="263"/>
      <c r="AJ200" s="263"/>
      <c r="AK200" s="263"/>
      <c r="AL200" s="263"/>
      <c r="AM200" s="263"/>
      <c r="AN200" s="263"/>
      <c r="AO200" s="269"/>
    </row>
    <row r="201" spans="3:41" x14ac:dyDescent="0.25">
      <c r="C201" s="268"/>
      <c r="E201" s="263"/>
      <c r="F201" s="263"/>
      <c r="G201" s="263"/>
      <c r="H201" s="263"/>
      <c r="I201" s="263"/>
      <c r="J201" s="263"/>
      <c r="K201" s="263"/>
      <c r="L201" s="263"/>
      <c r="M201" s="263"/>
      <c r="N201" s="263"/>
      <c r="O201" s="263"/>
      <c r="P201" s="263"/>
      <c r="Q201" s="263"/>
      <c r="R201" s="263"/>
      <c r="S201" s="263"/>
      <c r="T201" s="263"/>
      <c r="U201" s="263"/>
      <c r="V201" s="263"/>
      <c r="W201" s="263"/>
      <c r="X201" s="263"/>
      <c r="Y201" s="263"/>
      <c r="Z201" s="263"/>
      <c r="AA201" s="263"/>
      <c r="AB201" s="263"/>
      <c r="AC201" s="263"/>
      <c r="AD201" s="263"/>
      <c r="AE201" s="263"/>
      <c r="AF201" s="263"/>
      <c r="AG201" s="263"/>
      <c r="AH201" s="263"/>
      <c r="AI201" s="263"/>
      <c r="AJ201" s="263"/>
      <c r="AK201" s="263"/>
      <c r="AL201" s="263"/>
      <c r="AM201" s="263"/>
      <c r="AN201" s="263"/>
      <c r="AO201" s="269"/>
    </row>
    <row r="202" spans="3:41" x14ac:dyDescent="0.25">
      <c r="C202" s="270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  <c r="AA202" s="83"/>
      <c r="AB202" s="83"/>
      <c r="AC202" s="83"/>
      <c r="AD202" s="83"/>
      <c r="AE202" s="83"/>
      <c r="AF202" s="83"/>
      <c r="AG202" s="83"/>
      <c r="AH202" s="83"/>
      <c r="AI202" s="83"/>
      <c r="AJ202" s="83"/>
      <c r="AK202" s="83"/>
      <c r="AL202" s="83"/>
      <c r="AM202" s="83"/>
      <c r="AN202" s="83"/>
      <c r="AO202" s="271"/>
    </row>
    <row r="203" spans="3:41" ht="51.75" customHeight="1" thickBot="1" x14ac:dyDescent="0.3">
      <c r="C203" s="272" t="str">
        <f>'[1]FE-01'!$D$9</f>
        <v xml:space="preserve">“CREACIÓN DE TROCHA CARROZABLE ENTRE LAS LOCALIDADES DE MITOHUILCA Y ATACCARA DEL DISTRITO DE OCOBAMBA - PROVINCIA DE CHINCHEROS - DEPARTAMENTO DE APURIMAC” </v>
      </c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4"/>
    </row>
    <row r="204" spans="3:41" ht="16.5" thickBot="1" x14ac:dyDescent="0.3">
      <c r="C204" s="275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276"/>
    </row>
    <row r="205" spans="3:41" ht="16.5" thickBot="1" x14ac:dyDescent="0.3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277"/>
    </row>
    <row r="206" spans="3:41" x14ac:dyDescent="0.25">
      <c r="C206" s="264"/>
      <c r="D206" s="265"/>
      <c r="E206" s="266"/>
      <c r="F206" s="266"/>
      <c r="G206" s="266"/>
      <c r="H206" s="266"/>
      <c r="I206" s="266"/>
      <c r="J206" s="266"/>
      <c r="K206" s="266"/>
      <c r="L206" s="266"/>
      <c r="M206" s="266"/>
      <c r="N206" s="266"/>
      <c r="O206" s="266"/>
      <c r="P206" s="266"/>
      <c r="Q206" s="266"/>
      <c r="R206" s="266"/>
      <c r="S206" s="266"/>
      <c r="T206" s="266"/>
      <c r="U206" s="266"/>
      <c r="V206" s="266"/>
      <c r="W206" s="266"/>
      <c r="X206" s="266"/>
      <c r="Y206" s="266"/>
      <c r="Z206" s="266"/>
      <c r="AA206" s="266"/>
      <c r="AB206" s="266"/>
      <c r="AC206" s="266"/>
      <c r="AD206" s="266"/>
      <c r="AE206" s="266"/>
      <c r="AF206" s="266"/>
      <c r="AG206" s="266"/>
      <c r="AH206" s="266"/>
      <c r="AI206" s="266"/>
      <c r="AJ206" s="266"/>
      <c r="AK206" s="266"/>
      <c r="AL206" s="266"/>
      <c r="AM206" s="266"/>
      <c r="AN206" s="266"/>
      <c r="AO206" s="267"/>
    </row>
    <row r="207" spans="3:41" x14ac:dyDescent="0.25">
      <c r="C207" s="268"/>
      <c r="E207" s="263"/>
      <c r="F207" s="263"/>
      <c r="G207" s="263"/>
      <c r="H207" s="263"/>
      <c r="I207" s="263"/>
      <c r="J207" s="263"/>
      <c r="K207" s="263"/>
      <c r="L207" s="263"/>
      <c r="M207" s="263"/>
      <c r="N207" s="263"/>
      <c r="O207" s="263"/>
      <c r="P207" s="263"/>
      <c r="Q207" s="263"/>
      <c r="R207" s="263"/>
      <c r="S207" s="263"/>
      <c r="T207" s="263"/>
      <c r="U207" s="263"/>
      <c r="V207" s="263"/>
      <c r="W207" s="263"/>
      <c r="X207" s="263"/>
      <c r="Y207" s="263"/>
      <c r="Z207" s="263"/>
      <c r="AA207" s="263"/>
      <c r="AB207" s="263"/>
      <c r="AC207" s="263"/>
      <c r="AD207" s="263"/>
      <c r="AE207" s="263"/>
      <c r="AF207" s="263"/>
      <c r="AG207" s="263"/>
      <c r="AH207" s="263"/>
      <c r="AI207" s="263"/>
      <c r="AJ207" s="263"/>
      <c r="AK207" s="263"/>
      <c r="AL207" s="263"/>
      <c r="AM207" s="263"/>
      <c r="AN207" s="263"/>
      <c r="AO207" s="269"/>
    </row>
    <row r="208" spans="3:41" x14ac:dyDescent="0.25">
      <c r="C208" s="268"/>
      <c r="E208" s="263"/>
      <c r="F208" s="263"/>
      <c r="G208" s="263"/>
      <c r="H208" s="263"/>
      <c r="I208" s="263"/>
      <c r="J208" s="263"/>
      <c r="K208" s="263"/>
      <c r="L208" s="263"/>
      <c r="M208" s="263"/>
      <c r="N208" s="263"/>
      <c r="O208" s="263"/>
      <c r="P208" s="263"/>
      <c r="Q208" s="263"/>
      <c r="R208" s="263"/>
      <c r="S208" s="263"/>
      <c r="T208" s="263"/>
      <c r="U208" s="263"/>
      <c r="V208" s="263"/>
      <c r="W208" s="263"/>
      <c r="X208" s="263"/>
      <c r="Y208" s="263"/>
      <c r="Z208" s="263"/>
      <c r="AA208" s="263"/>
      <c r="AB208" s="263"/>
      <c r="AC208" s="263"/>
      <c r="AD208" s="263"/>
      <c r="AE208" s="263"/>
      <c r="AF208" s="263"/>
      <c r="AG208" s="263"/>
      <c r="AH208" s="263"/>
      <c r="AI208" s="263"/>
      <c r="AJ208" s="263"/>
      <c r="AK208" s="263"/>
      <c r="AL208" s="263"/>
      <c r="AM208" s="263"/>
      <c r="AN208" s="263"/>
      <c r="AO208" s="269"/>
    </row>
    <row r="209" spans="3:41" x14ac:dyDescent="0.25">
      <c r="C209" s="268"/>
      <c r="E209" s="263"/>
      <c r="F209" s="263"/>
      <c r="G209" s="263"/>
      <c r="H209" s="263"/>
      <c r="I209" s="263"/>
      <c r="J209" s="263"/>
      <c r="K209" s="263"/>
      <c r="L209" s="263"/>
      <c r="M209" s="263"/>
      <c r="N209" s="263"/>
      <c r="O209" s="263"/>
      <c r="P209" s="263"/>
      <c r="Q209" s="263"/>
      <c r="R209" s="263"/>
      <c r="S209" s="263"/>
      <c r="T209" s="263"/>
      <c r="U209" s="263"/>
      <c r="V209" s="263"/>
      <c r="W209" s="263"/>
      <c r="X209" s="263"/>
      <c r="Y209" s="263"/>
      <c r="Z209" s="263"/>
      <c r="AA209" s="263"/>
      <c r="AB209" s="263"/>
      <c r="AC209" s="263"/>
      <c r="AD209" s="263"/>
      <c r="AE209" s="263"/>
      <c r="AF209" s="263"/>
      <c r="AG209" s="263"/>
      <c r="AH209" s="263"/>
      <c r="AI209" s="263"/>
      <c r="AJ209" s="263"/>
      <c r="AK209" s="263"/>
      <c r="AL209" s="263"/>
      <c r="AM209" s="263"/>
      <c r="AN209" s="263"/>
      <c r="AO209" s="269"/>
    </row>
    <row r="210" spans="3:41" x14ac:dyDescent="0.25">
      <c r="C210" s="268"/>
      <c r="E210" s="263"/>
      <c r="F210" s="263"/>
      <c r="G210" s="263"/>
      <c r="H210" s="263"/>
      <c r="I210" s="263"/>
      <c r="J210" s="263"/>
      <c r="K210" s="263"/>
      <c r="L210" s="263"/>
      <c r="M210" s="263"/>
      <c r="N210" s="263"/>
      <c r="O210" s="263"/>
      <c r="P210" s="263"/>
      <c r="Q210" s="263"/>
      <c r="R210" s="263"/>
      <c r="S210" s="263"/>
      <c r="T210" s="263"/>
      <c r="U210" s="263"/>
      <c r="V210" s="263"/>
      <c r="W210" s="263"/>
      <c r="X210" s="263"/>
      <c r="Y210" s="263"/>
      <c r="Z210" s="263"/>
      <c r="AA210" s="263"/>
      <c r="AB210" s="263"/>
      <c r="AC210" s="263"/>
      <c r="AD210" s="263"/>
      <c r="AE210" s="263"/>
      <c r="AF210" s="263"/>
      <c r="AG210" s="263"/>
      <c r="AH210" s="263"/>
      <c r="AI210" s="263"/>
      <c r="AJ210" s="263"/>
      <c r="AK210" s="263"/>
      <c r="AL210" s="263"/>
      <c r="AM210" s="263"/>
      <c r="AN210" s="263"/>
      <c r="AO210" s="269"/>
    </row>
    <row r="211" spans="3:41" x14ac:dyDescent="0.25">
      <c r="C211" s="268"/>
      <c r="E211" s="263"/>
      <c r="F211" s="263"/>
      <c r="G211" s="263"/>
      <c r="H211" s="263"/>
      <c r="I211" s="263"/>
      <c r="J211" s="263"/>
      <c r="K211" s="263"/>
      <c r="L211" s="263"/>
      <c r="M211" s="263"/>
      <c r="N211" s="263"/>
      <c r="O211" s="263"/>
      <c r="P211" s="263"/>
      <c r="Q211" s="263"/>
      <c r="R211" s="263"/>
      <c r="S211" s="263"/>
      <c r="T211" s="263"/>
      <c r="U211" s="263"/>
      <c r="V211" s="263"/>
      <c r="W211" s="263"/>
      <c r="X211" s="263"/>
      <c r="Y211" s="263"/>
      <c r="Z211" s="263"/>
      <c r="AA211" s="263"/>
      <c r="AB211" s="263"/>
      <c r="AC211" s="263"/>
      <c r="AD211" s="263"/>
      <c r="AE211" s="263"/>
      <c r="AF211" s="263"/>
      <c r="AG211" s="263"/>
      <c r="AH211" s="263"/>
      <c r="AI211" s="263"/>
      <c r="AJ211" s="263"/>
      <c r="AK211" s="263"/>
      <c r="AL211" s="263"/>
      <c r="AM211" s="263"/>
      <c r="AN211" s="263"/>
      <c r="AO211" s="269"/>
    </row>
    <row r="212" spans="3:41" x14ac:dyDescent="0.25">
      <c r="C212" s="268"/>
      <c r="E212" s="263"/>
      <c r="F212" s="263"/>
      <c r="G212" s="263"/>
      <c r="H212" s="263"/>
      <c r="I212" s="263"/>
      <c r="J212" s="263"/>
      <c r="K212" s="263"/>
      <c r="L212" s="263"/>
      <c r="M212" s="263"/>
      <c r="N212" s="263"/>
      <c r="O212" s="263"/>
      <c r="P212" s="263"/>
      <c r="Q212" s="263"/>
      <c r="R212" s="263"/>
      <c r="S212" s="263"/>
      <c r="T212" s="263"/>
      <c r="U212" s="263"/>
      <c r="V212" s="263"/>
      <c r="W212" s="263"/>
      <c r="X212" s="263"/>
      <c r="Y212" s="263"/>
      <c r="Z212" s="263"/>
      <c r="AA212" s="263"/>
      <c r="AB212" s="263"/>
      <c r="AC212" s="263"/>
      <c r="AD212" s="263"/>
      <c r="AE212" s="263"/>
      <c r="AF212" s="263"/>
      <c r="AG212" s="263"/>
      <c r="AH212" s="263"/>
      <c r="AI212" s="263"/>
      <c r="AJ212" s="263"/>
      <c r="AK212" s="263"/>
      <c r="AL212" s="263"/>
      <c r="AM212" s="263"/>
      <c r="AN212" s="263"/>
      <c r="AO212" s="269"/>
    </row>
    <row r="213" spans="3:41" x14ac:dyDescent="0.25">
      <c r="C213" s="268"/>
      <c r="E213" s="263"/>
      <c r="F213" s="263"/>
      <c r="G213" s="263"/>
      <c r="H213" s="263"/>
      <c r="I213" s="263"/>
      <c r="J213" s="263"/>
      <c r="K213" s="263"/>
      <c r="L213" s="263"/>
      <c r="M213" s="263"/>
      <c r="N213" s="263"/>
      <c r="O213" s="263"/>
      <c r="P213" s="263"/>
      <c r="Q213" s="263"/>
      <c r="R213" s="263"/>
      <c r="S213" s="263"/>
      <c r="T213" s="263"/>
      <c r="U213" s="263"/>
      <c r="V213" s="263"/>
      <c r="W213" s="263"/>
      <c r="X213" s="263"/>
      <c r="Y213" s="263"/>
      <c r="Z213" s="263"/>
      <c r="AA213" s="263"/>
      <c r="AB213" s="263"/>
      <c r="AC213" s="263"/>
      <c r="AD213" s="263"/>
      <c r="AE213" s="263"/>
      <c r="AF213" s="263"/>
      <c r="AG213" s="263"/>
      <c r="AH213" s="263"/>
      <c r="AI213" s="263"/>
      <c r="AJ213" s="263"/>
      <c r="AK213" s="263"/>
      <c r="AL213" s="263"/>
      <c r="AM213" s="263"/>
      <c r="AN213" s="263"/>
      <c r="AO213" s="269"/>
    </row>
    <row r="214" spans="3:41" x14ac:dyDescent="0.25">
      <c r="C214" s="268"/>
      <c r="E214" s="263"/>
      <c r="F214" s="263"/>
      <c r="G214" s="263"/>
      <c r="H214" s="263"/>
      <c r="I214" s="263"/>
      <c r="J214" s="263"/>
      <c r="K214" s="263"/>
      <c r="L214" s="263"/>
      <c r="M214" s="263"/>
      <c r="N214" s="263"/>
      <c r="O214" s="263"/>
      <c r="P214" s="263"/>
      <c r="Q214" s="263"/>
      <c r="R214" s="263"/>
      <c r="S214" s="263"/>
      <c r="T214" s="263"/>
      <c r="U214" s="263"/>
      <c r="V214" s="263"/>
      <c r="W214" s="263"/>
      <c r="X214" s="263"/>
      <c r="Y214" s="263"/>
      <c r="Z214" s="263"/>
      <c r="AA214" s="263"/>
      <c r="AB214" s="263"/>
      <c r="AC214" s="263"/>
      <c r="AD214" s="263"/>
      <c r="AE214" s="263"/>
      <c r="AF214" s="263"/>
      <c r="AG214" s="263"/>
      <c r="AH214" s="263"/>
      <c r="AI214" s="263"/>
      <c r="AJ214" s="263"/>
      <c r="AK214" s="263"/>
      <c r="AL214" s="263"/>
      <c r="AM214" s="263"/>
      <c r="AN214" s="263"/>
      <c r="AO214" s="269"/>
    </row>
    <row r="215" spans="3:41" x14ac:dyDescent="0.25">
      <c r="C215" s="268"/>
      <c r="E215" s="263"/>
      <c r="F215" s="263"/>
      <c r="G215" s="263"/>
      <c r="H215" s="263"/>
      <c r="I215" s="263"/>
      <c r="J215" s="263"/>
      <c r="K215" s="263"/>
      <c r="L215" s="263"/>
      <c r="M215" s="263"/>
      <c r="N215" s="263"/>
      <c r="O215" s="263"/>
      <c r="P215" s="263"/>
      <c r="Q215" s="263"/>
      <c r="R215" s="263"/>
      <c r="S215" s="263"/>
      <c r="T215" s="263"/>
      <c r="U215" s="263"/>
      <c r="V215" s="263"/>
      <c r="W215" s="263"/>
      <c r="X215" s="263"/>
      <c r="Y215" s="263"/>
      <c r="Z215" s="263"/>
      <c r="AA215" s="263"/>
      <c r="AB215" s="263"/>
      <c r="AC215" s="263"/>
      <c r="AD215" s="263"/>
      <c r="AE215" s="263"/>
      <c r="AF215" s="263"/>
      <c r="AG215" s="263"/>
      <c r="AH215" s="263"/>
      <c r="AI215" s="263"/>
      <c r="AJ215" s="263"/>
      <c r="AK215" s="263"/>
      <c r="AL215" s="263"/>
      <c r="AM215" s="263"/>
      <c r="AN215" s="263"/>
      <c r="AO215" s="269"/>
    </row>
    <row r="216" spans="3:41" x14ac:dyDescent="0.25">
      <c r="C216" s="268"/>
      <c r="E216" s="263"/>
      <c r="F216" s="263"/>
      <c r="G216" s="263"/>
      <c r="H216" s="263"/>
      <c r="I216" s="263"/>
      <c r="J216" s="263"/>
      <c r="K216" s="263"/>
      <c r="L216" s="263"/>
      <c r="M216" s="263"/>
      <c r="N216" s="263"/>
      <c r="O216" s="263"/>
      <c r="P216" s="263"/>
      <c r="Q216" s="263"/>
      <c r="R216" s="263"/>
      <c r="S216" s="263"/>
      <c r="T216" s="263"/>
      <c r="U216" s="263"/>
      <c r="V216" s="263"/>
      <c r="W216" s="263"/>
      <c r="X216" s="263"/>
      <c r="Y216" s="263"/>
      <c r="Z216" s="263"/>
      <c r="AA216" s="263"/>
      <c r="AB216" s="263"/>
      <c r="AC216" s="263"/>
      <c r="AD216" s="263"/>
      <c r="AE216" s="263"/>
      <c r="AF216" s="263"/>
      <c r="AG216" s="263"/>
      <c r="AH216" s="263"/>
      <c r="AI216" s="263"/>
      <c r="AJ216" s="263"/>
      <c r="AK216" s="263"/>
      <c r="AL216" s="263"/>
      <c r="AM216" s="263"/>
      <c r="AN216" s="263"/>
      <c r="AO216" s="269"/>
    </row>
    <row r="217" spans="3:41" x14ac:dyDescent="0.25">
      <c r="C217" s="268"/>
      <c r="E217" s="263"/>
      <c r="F217" s="263"/>
      <c r="G217" s="263"/>
      <c r="H217" s="263"/>
      <c r="I217" s="263"/>
      <c r="J217" s="263"/>
      <c r="K217" s="263"/>
      <c r="L217" s="263"/>
      <c r="M217" s="263"/>
      <c r="N217" s="263"/>
      <c r="O217" s="263"/>
      <c r="P217" s="263"/>
      <c r="Q217" s="263"/>
      <c r="R217" s="263"/>
      <c r="S217" s="263"/>
      <c r="T217" s="263"/>
      <c r="U217" s="263"/>
      <c r="V217" s="263"/>
      <c r="W217" s="263"/>
      <c r="X217" s="263"/>
      <c r="Y217" s="263"/>
      <c r="Z217" s="263"/>
      <c r="AA217" s="263"/>
      <c r="AB217" s="263"/>
      <c r="AC217" s="263"/>
      <c r="AD217" s="263"/>
      <c r="AE217" s="263"/>
      <c r="AF217" s="263"/>
      <c r="AG217" s="263"/>
      <c r="AH217" s="263"/>
      <c r="AI217" s="263"/>
      <c r="AJ217" s="263"/>
      <c r="AK217" s="263"/>
      <c r="AL217" s="263"/>
      <c r="AM217" s="263"/>
      <c r="AN217" s="263"/>
      <c r="AO217" s="269"/>
    </row>
    <row r="218" spans="3:41" x14ac:dyDescent="0.25">
      <c r="C218" s="268"/>
      <c r="E218" s="263"/>
      <c r="F218" s="263"/>
      <c r="G218" s="263"/>
      <c r="H218" s="263"/>
      <c r="I218" s="263"/>
      <c r="J218" s="263"/>
      <c r="K218" s="263"/>
      <c r="L218" s="263"/>
      <c r="M218" s="263"/>
      <c r="N218" s="263"/>
      <c r="O218" s="263"/>
      <c r="P218" s="263"/>
      <c r="Q218" s="263"/>
      <c r="R218" s="263"/>
      <c r="S218" s="263"/>
      <c r="T218" s="263"/>
      <c r="U218" s="263"/>
      <c r="V218" s="263"/>
      <c r="W218" s="263"/>
      <c r="X218" s="263"/>
      <c r="Y218" s="263"/>
      <c r="Z218" s="263"/>
      <c r="AA218" s="263"/>
      <c r="AB218" s="263"/>
      <c r="AC218" s="263"/>
      <c r="AD218" s="263"/>
      <c r="AE218" s="263"/>
      <c r="AF218" s="263"/>
      <c r="AG218" s="263"/>
      <c r="AH218" s="263"/>
      <c r="AI218" s="263"/>
      <c r="AJ218" s="263"/>
      <c r="AK218" s="263"/>
      <c r="AL218" s="263"/>
      <c r="AM218" s="263"/>
      <c r="AN218" s="263"/>
      <c r="AO218" s="269"/>
    </row>
    <row r="219" spans="3:41" x14ac:dyDescent="0.25">
      <c r="C219" s="268"/>
      <c r="E219" s="263"/>
      <c r="F219" s="263"/>
      <c r="G219" s="263"/>
      <c r="H219" s="263"/>
      <c r="I219" s="263"/>
      <c r="J219" s="263"/>
      <c r="K219" s="263"/>
      <c r="L219" s="263"/>
      <c r="M219" s="263"/>
      <c r="N219" s="263"/>
      <c r="O219" s="263"/>
      <c r="P219" s="263"/>
      <c r="Q219" s="263"/>
      <c r="R219" s="263"/>
      <c r="S219" s="263"/>
      <c r="T219" s="263"/>
      <c r="U219" s="263"/>
      <c r="V219" s="263"/>
      <c r="W219" s="263"/>
      <c r="X219" s="263"/>
      <c r="Y219" s="263"/>
      <c r="Z219" s="263"/>
      <c r="AA219" s="263"/>
      <c r="AB219" s="263"/>
      <c r="AC219" s="263"/>
      <c r="AD219" s="263"/>
      <c r="AE219" s="263"/>
      <c r="AF219" s="263"/>
      <c r="AG219" s="263"/>
      <c r="AH219" s="263"/>
      <c r="AI219" s="263"/>
      <c r="AJ219" s="263"/>
      <c r="AK219" s="263"/>
      <c r="AL219" s="263"/>
      <c r="AM219" s="263"/>
      <c r="AN219" s="263"/>
      <c r="AO219" s="269"/>
    </row>
    <row r="220" spans="3:41" x14ac:dyDescent="0.25">
      <c r="C220" s="268"/>
      <c r="E220" s="263"/>
      <c r="F220" s="263"/>
      <c r="G220" s="263"/>
      <c r="H220" s="263"/>
      <c r="I220" s="263"/>
      <c r="J220" s="263"/>
      <c r="K220" s="263"/>
      <c r="L220" s="263"/>
      <c r="M220" s="263"/>
      <c r="N220" s="263"/>
      <c r="O220" s="263"/>
      <c r="P220" s="263"/>
      <c r="Q220" s="263"/>
      <c r="R220" s="263"/>
      <c r="S220" s="263"/>
      <c r="T220" s="263"/>
      <c r="U220" s="263"/>
      <c r="V220" s="263"/>
      <c r="W220" s="263"/>
      <c r="X220" s="263"/>
      <c r="Y220" s="263"/>
      <c r="Z220" s="263"/>
      <c r="AA220" s="263"/>
      <c r="AB220" s="263"/>
      <c r="AC220" s="263"/>
      <c r="AD220" s="263"/>
      <c r="AE220" s="263"/>
      <c r="AF220" s="263"/>
      <c r="AG220" s="263"/>
      <c r="AH220" s="263"/>
      <c r="AI220" s="263"/>
      <c r="AJ220" s="263"/>
      <c r="AK220" s="263"/>
      <c r="AL220" s="263"/>
      <c r="AM220" s="263"/>
      <c r="AN220" s="263"/>
      <c r="AO220" s="269"/>
    </row>
    <row r="221" spans="3:41" x14ac:dyDescent="0.25">
      <c r="C221" s="268"/>
      <c r="E221" s="263"/>
      <c r="F221" s="263"/>
      <c r="G221" s="263"/>
      <c r="H221" s="263"/>
      <c r="I221" s="263"/>
      <c r="J221" s="263"/>
      <c r="K221" s="263"/>
      <c r="L221" s="263"/>
      <c r="M221" s="263"/>
      <c r="N221" s="263"/>
      <c r="O221" s="263"/>
      <c r="P221" s="263"/>
      <c r="Q221" s="263"/>
      <c r="R221" s="263"/>
      <c r="S221" s="263"/>
      <c r="T221" s="263"/>
      <c r="U221" s="263"/>
      <c r="V221" s="263"/>
      <c r="W221" s="263"/>
      <c r="X221" s="263"/>
      <c r="Y221" s="263"/>
      <c r="Z221" s="263"/>
      <c r="AA221" s="263"/>
      <c r="AB221" s="263"/>
      <c r="AC221" s="263"/>
      <c r="AD221" s="263"/>
      <c r="AE221" s="263"/>
      <c r="AF221" s="263"/>
      <c r="AG221" s="263"/>
      <c r="AH221" s="263"/>
      <c r="AI221" s="263"/>
      <c r="AJ221" s="263"/>
      <c r="AK221" s="263"/>
      <c r="AL221" s="263"/>
      <c r="AM221" s="263"/>
      <c r="AN221" s="263"/>
      <c r="AO221" s="269"/>
    </row>
    <row r="222" spans="3:41" x14ac:dyDescent="0.25">
      <c r="C222" s="268"/>
      <c r="E222" s="263"/>
      <c r="F222" s="263"/>
      <c r="G222" s="263"/>
      <c r="H222" s="263"/>
      <c r="I222" s="263"/>
      <c r="J222" s="263"/>
      <c r="K222" s="263"/>
      <c r="L222" s="263"/>
      <c r="M222" s="263"/>
      <c r="N222" s="263"/>
      <c r="O222" s="263"/>
      <c r="P222" s="263"/>
      <c r="Q222" s="263"/>
      <c r="R222" s="263"/>
      <c r="S222" s="263"/>
      <c r="T222" s="263"/>
      <c r="U222" s="263"/>
      <c r="V222" s="263"/>
      <c r="W222" s="263"/>
      <c r="X222" s="263"/>
      <c r="Y222" s="263"/>
      <c r="Z222" s="263"/>
      <c r="AA222" s="263"/>
      <c r="AB222" s="263"/>
      <c r="AC222" s="263"/>
      <c r="AD222" s="263"/>
      <c r="AE222" s="263"/>
      <c r="AF222" s="263"/>
      <c r="AG222" s="263"/>
      <c r="AH222" s="263"/>
      <c r="AI222" s="263"/>
      <c r="AJ222" s="263"/>
      <c r="AK222" s="263"/>
      <c r="AL222" s="263"/>
      <c r="AM222" s="263"/>
      <c r="AN222" s="263"/>
      <c r="AO222" s="269"/>
    </row>
    <row r="223" spans="3:41" x14ac:dyDescent="0.25">
      <c r="C223" s="268"/>
      <c r="E223" s="263"/>
      <c r="F223" s="263"/>
      <c r="G223" s="263"/>
      <c r="H223" s="263"/>
      <c r="I223" s="263"/>
      <c r="J223" s="263"/>
      <c r="K223" s="263"/>
      <c r="L223" s="263"/>
      <c r="M223" s="263"/>
      <c r="N223" s="263"/>
      <c r="O223" s="263"/>
      <c r="P223" s="263"/>
      <c r="Q223" s="263"/>
      <c r="R223" s="263"/>
      <c r="S223" s="263"/>
      <c r="T223" s="263"/>
      <c r="U223" s="263"/>
      <c r="V223" s="263"/>
      <c r="W223" s="263"/>
      <c r="X223" s="263"/>
      <c r="Y223" s="263"/>
      <c r="Z223" s="263"/>
      <c r="AA223" s="263"/>
      <c r="AB223" s="263"/>
      <c r="AC223" s="263"/>
      <c r="AD223" s="263"/>
      <c r="AE223" s="263"/>
      <c r="AF223" s="263"/>
      <c r="AG223" s="263"/>
      <c r="AH223" s="263"/>
      <c r="AI223" s="263"/>
      <c r="AJ223" s="263"/>
      <c r="AK223" s="263"/>
      <c r="AL223" s="263"/>
      <c r="AM223" s="263"/>
      <c r="AN223" s="263"/>
      <c r="AO223" s="269"/>
    </row>
    <row r="224" spans="3:41" x14ac:dyDescent="0.25">
      <c r="C224" s="268"/>
      <c r="E224" s="263"/>
      <c r="F224" s="263"/>
      <c r="G224" s="263"/>
      <c r="H224" s="263"/>
      <c r="I224" s="263"/>
      <c r="J224" s="263"/>
      <c r="K224" s="263"/>
      <c r="L224" s="263"/>
      <c r="M224" s="263"/>
      <c r="N224" s="263"/>
      <c r="O224" s="263"/>
      <c r="P224" s="263"/>
      <c r="Q224" s="263"/>
      <c r="R224" s="263"/>
      <c r="S224" s="263"/>
      <c r="T224" s="263"/>
      <c r="U224" s="263"/>
      <c r="V224" s="263"/>
      <c r="W224" s="263"/>
      <c r="X224" s="263"/>
      <c r="Y224" s="263"/>
      <c r="Z224" s="263"/>
      <c r="AA224" s="263"/>
      <c r="AB224" s="263"/>
      <c r="AC224" s="263"/>
      <c r="AD224" s="263"/>
      <c r="AE224" s="263"/>
      <c r="AF224" s="263"/>
      <c r="AG224" s="263"/>
      <c r="AH224" s="263"/>
      <c r="AI224" s="263"/>
      <c r="AJ224" s="263"/>
      <c r="AK224" s="263"/>
      <c r="AL224" s="263"/>
      <c r="AM224" s="263"/>
      <c r="AN224" s="263"/>
      <c r="AO224" s="269"/>
    </row>
    <row r="225" spans="3:41" x14ac:dyDescent="0.25">
      <c r="C225" s="268"/>
      <c r="E225" s="263"/>
      <c r="F225" s="263"/>
      <c r="G225" s="263"/>
      <c r="H225" s="263"/>
      <c r="I225" s="263"/>
      <c r="J225" s="263"/>
      <c r="K225" s="263"/>
      <c r="L225" s="263"/>
      <c r="M225" s="263"/>
      <c r="N225" s="263"/>
      <c r="O225" s="263"/>
      <c r="P225" s="263"/>
      <c r="Q225" s="263"/>
      <c r="R225" s="263"/>
      <c r="S225" s="263"/>
      <c r="T225" s="263"/>
      <c r="U225" s="263"/>
      <c r="V225" s="263"/>
      <c r="W225" s="263"/>
      <c r="X225" s="263"/>
      <c r="Y225" s="263"/>
      <c r="Z225" s="263"/>
      <c r="AA225" s="263"/>
      <c r="AB225" s="263"/>
      <c r="AC225" s="263"/>
      <c r="AD225" s="263"/>
      <c r="AE225" s="263"/>
      <c r="AF225" s="263"/>
      <c r="AG225" s="263"/>
      <c r="AH225" s="263"/>
      <c r="AI225" s="263"/>
      <c r="AJ225" s="263"/>
      <c r="AK225" s="263"/>
      <c r="AL225" s="263"/>
      <c r="AM225" s="263"/>
      <c r="AN225" s="263"/>
      <c r="AO225" s="269"/>
    </row>
    <row r="226" spans="3:41" x14ac:dyDescent="0.25">
      <c r="C226" s="268"/>
      <c r="E226" s="263"/>
      <c r="F226" s="263"/>
      <c r="G226" s="263"/>
      <c r="H226" s="263"/>
      <c r="I226" s="263"/>
      <c r="J226" s="263"/>
      <c r="K226" s="263"/>
      <c r="L226" s="263"/>
      <c r="M226" s="263"/>
      <c r="N226" s="263"/>
      <c r="O226" s="263"/>
      <c r="P226" s="263"/>
      <c r="Q226" s="263"/>
      <c r="R226" s="263"/>
      <c r="S226" s="263"/>
      <c r="T226" s="263"/>
      <c r="U226" s="263"/>
      <c r="V226" s="263"/>
      <c r="W226" s="263"/>
      <c r="X226" s="263"/>
      <c r="Y226" s="263"/>
      <c r="Z226" s="263"/>
      <c r="AA226" s="263"/>
      <c r="AB226" s="263"/>
      <c r="AC226" s="263"/>
      <c r="AD226" s="263"/>
      <c r="AE226" s="263"/>
      <c r="AF226" s="263"/>
      <c r="AG226" s="263"/>
      <c r="AH226" s="263"/>
      <c r="AI226" s="263"/>
      <c r="AJ226" s="263"/>
      <c r="AK226" s="263"/>
      <c r="AL226" s="263"/>
      <c r="AM226" s="263"/>
      <c r="AN226" s="263"/>
      <c r="AO226" s="269"/>
    </row>
    <row r="227" spans="3:41" x14ac:dyDescent="0.25">
      <c r="C227" s="268"/>
      <c r="E227" s="263"/>
      <c r="F227" s="263"/>
      <c r="G227" s="263"/>
      <c r="H227" s="263"/>
      <c r="I227" s="263"/>
      <c r="J227" s="263"/>
      <c r="K227" s="263"/>
      <c r="L227" s="263"/>
      <c r="M227" s="263"/>
      <c r="N227" s="263"/>
      <c r="O227" s="263"/>
      <c r="P227" s="263"/>
      <c r="Q227" s="263"/>
      <c r="R227" s="263"/>
      <c r="S227" s="263"/>
      <c r="T227" s="263"/>
      <c r="U227" s="263"/>
      <c r="V227" s="263"/>
      <c r="W227" s="263"/>
      <c r="X227" s="263"/>
      <c r="Y227" s="263"/>
      <c r="Z227" s="263"/>
      <c r="AA227" s="263"/>
      <c r="AB227" s="263"/>
      <c r="AC227" s="263"/>
      <c r="AD227" s="263"/>
      <c r="AE227" s="263"/>
      <c r="AF227" s="263"/>
      <c r="AG227" s="263"/>
      <c r="AH227" s="263"/>
      <c r="AI227" s="263"/>
      <c r="AJ227" s="263"/>
      <c r="AK227" s="263"/>
      <c r="AL227" s="263"/>
      <c r="AM227" s="263"/>
      <c r="AN227" s="263"/>
      <c r="AO227" s="269"/>
    </row>
    <row r="228" spans="3:41" x14ac:dyDescent="0.25">
      <c r="C228" s="268"/>
      <c r="E228" s="263"/>
      <c r="F228" s="263"/>
      <c r="G228" s="263"/>
      <c r="H228" s="263"/>
      <c r="I228" s="263"/>
      <c r="J228" s="263"/>
      <c r="K228" s="263"/>
      <c r="L228" s="263"/>
      <c r="M228" s="263"/>
      <c r="N228" s="263"/>
      <c r="O228" s="263"/>
      <c r="P228" s="263"/>
      <c r="Q228" s="263"/>
      <c r="R228" s="263"/>
      <c r="S228" s="263"/>
      <c r="T228" s="263"/>
      <c r="U228" s="263"/>
      <c r="V228" s="263"/>
      <c r="W228" s="263"/>
      <c r="X228" s="263"/>
      <c r="Y228" s="263"/>
      <c r="Z228" s="263"/>
      <c r="AA228" s="263"/>
      <c r="AB228" s="263"/>
      <c r="AC228" s="263"/>
      <c r="AD228" s="263"/>
      <c r="AE228" s="263"/>
      <c r="AF228" s="263"/>
      <c r="AG228" s="263"/>
      <c r="AH228" s="263"/>
      <c r="AI228" s="263"/>
      <c r="AJ228" s="263"/>
      <c r="AK228" s="263"/>
      <c r="AL228" s="263"/>
      <c r="AM228" s="263"/>
      <c r="AN228" s="263"/>
      <c r="AO228" s="269"/>
    </row>
    <row r="229" spans="3:41" x14ac:dyDescent="0.25">
      <c r="C229" s="268"/>
      <c r="E229" s="263"/>
      <c r="F229" s="263"/>
      <c r="G229" s="263"/>
      <c r="H229" s="263"/>
      <c r="I229" s="263"/>
      <c r="J229" s="263"/>
      <c r="K229" s="263"/>
      <c r="L229" s="263"/>
      <c r="M229" s="263"/>
      <c r="N229" s="263"/>
      <c r="O229" s="263"/>
      <c r="P229" s="263"/>
      <c r="Q229" s="263"/>
      <c r="R229" s="263"/>
      <c r="S229" s="263"/>
      <c r="T229" s="263"/>
      <c r="U229" s="263"/>
      <c r="V229" s="263"/>
      <c r="W229" s="263"/>
      <c r="X229" s="263"/>
      <c r="Y229" s="263"/>
      <c r="Z229" s="263"/>
      <c r="AA229" s="263"/>
      <c r="AB229" s="263"/>
      <c r="AC229" s="263"/>
      <c r="AD229" s="263"/>
      <c r="AE229" s="263"/>
      <c r="AF229" s="263"/>
      <c r="AG229" s="263"/>
      <c r="AH229" s="263"/>
      <c r="AI229" s="263"/>
      <c r="AJ229" s="263"/>
      <c r="AK229" s="263"/>
      <c r="AL229" s="263"/>
      <c r="AM229" s="263"/>
      <c r="AN229" s="263"/>
      <c r="AO229" s="269"/>
    </row>
    <row r="230" spans="3:41" x14ac:dyDescent="0.25">
      <c r="C230" s="268"/>
      <c r="E230" s="263"/>
      <c r="F230" s="263"/>
      <c r="G230" s="263"/>
      <c r="H230" s="263"/>
      <c r="I230" s="263"/>
      <c r="J230" s="263"/>
      <c r="K230" s="263"/>
      <c r="L230" s="263"/>
      <c r="M230" s="263"/>
      <c r="N230" s="263"/>
      <c r="O230" s="263"/>
      <c r="P230" s="263"/>
      <c r="Q230" s="263"/>
      <c r="R230" s="263"/>
      <c r="S230" s="263"/>
      <c r="T230" s="263"/>
      <c r="U230" s="263"/>
      <c r="V230" s="263"/>
      <c r="W230" s="263"/>
      <c r="X230" s="263"/>
      <c r="Y230" s="263"/>
      <c r="Z230" s="263"/>
      <c r="AA230" s="263"/>
      <c r="AB230" s="263"/>
      <c r="AC230" s="263"/>
      <c r="AD230" s="263"/>
      <c r="AE230" s="263"/>
      <c r="AF230" s="263"/>
      <c r="AG230" s="263"/>
      <c r="AH230" s="263"/>
      <c r="AI230" s="263"/>
      <c r="AJ230" s="263"/>
      <c r="AK230" s="263"/>
      <c r="AL230" s="263"/>
      <c r="AM230" s="263"/>
      <c r="AN230" s="263"/>
      <c r="AO230" s="269"/>
    </row>
    <row r="231" spans="3:41" x14ac:dyDescent="0.25">
      <c r="C231" s="268"/>
      <c r="E231" s="263"/>
      <c r="F231" s="263"/>
      <c r="G231" s="263"/>
      <c r="H231" s="263"/>
      <c r="I231" s="263"/>
      <c r="J231" s="263"/>
      <c r="K231" s="263"/>
      <c r="L231" s="263"/>
      <c r="M231" s="263"/>
      <c r="N231" s="263"/>
      <c r="O231" s="263"/>
      <c r="P231" s="263"/>
      <c r="Q231" s="263"/>
      <c r="R231" s="263"/>
      <c r="S231" s="263"/>
      <c r="T231" s="263"/>
      <c r="U231" s="263"/>
      <c r="V231" s="263"/>
      <c r="W231" s="263"/>
      <c r="X231" s="263"/>
      <c r="Y231" s="263"/>
      <c r="Z231" s="263"/>
      <c r="AA231" s="263"/>
      <c r="AB231" s="263"/>
      <c r="AC231" s="263"/>
      <c r="AD231" s="263"/>
      <c r="AE231" s="263"/>
      <c r="AF231" s="263"/>
      <c r="AG231" s="263"/>
      <c r="AH231" s="263"/>
      <c r="AI231" s="263"/>
      <c r="AJ231" s="263"/>
      <c r="AK231" s="263"/>
      <c r="AL231" s="263"/>
      <c r="AM231" s="263"/>
      <c r="AN231" s="263"/>
      <c r="AO231" s="269"/>
    </row>
    <row r="232" spans="3:41" x14ac:dyDescent="0.25">
      <c r="C232" s="268"/>
      <c r="E232" s="263"/>
      <c r="F232" s="263"/>
      <c r="G232" s="263"/>
      <c r="H232" s="263"/>
      <c r="I232" s="263"/>
      <c r="J232" s="263"/>
      <c r="K232" s="263"/>
      <c r="L232" s="263"/>
      <c r="M232" s="263"/>
      <c r="N232" s="263"/>
      <c r="O232" s="263"/>
      <c r="P232" s="263"/>
      <c r="Q232" s="263"/>
      <c r="R232" s="263"/>
      <c r="S232" s="263"/>
      <c r="T232" s="263"/>
      <c r="U232" s="263"/>
      <c r="V232" s="263"/>
      <c r="W232" s="263"/>
      <c r="X232" s="263"/>
      <c r="Y232" s="263"/>
      <c r="Z232" s="263"/>
      <c r="AA232" s="263"/>
      <c r="AB232" s="263"/>
      <c r="AC232" s="263"/>
      <c r="AD232" s="263"/>
      <c r="AE232" s="263"/>
      <c r="AF232" s="263"/>
      <c r="AG232" s="263"/>
      <c r="AH232" s="263"/>
      <c r="AI232" s="263"/>
      <c r="AJ232" s="263"/>
      <c r="AK232" s="263"/>
      <c r="AL232" s="263"/>
      <c r="AM232" s="263"/>
      <c r="AN232" s="263"/>
      <c r="AO232" s="269"/>
    </row>
    <row r="233" spans="3:41" x14ac:dyDescent="0.25">
      <c r="C233" s="268"/>
      <c r="E233" s="263"/>
      <c r="F233" s="263"/>
      <c r="G233" s="263"/>
      <c r="H233" s="263"/>
      <c r="I233" s="263"/>
      <c r="J233" s="263"/>
      <c r="K233" s="263"/>
      <c r="L233" s="263"/>
      <c r="M233" s="263"/>
      <c r="N233" s="263"/>
      <c r="O233" s="263"/>
      <c r="P233" s="263"/>
      <c r="Q233" s="263"/>
      <c r="R233" s="263"/>
      <c r="S233" s="263"/>
      <c r="T233" s="263"/>
      <c r="U233" s="263"/>
      <c r="V233" s="263"/>
      <c r="W233" s="263"/>
      <c r="X233" s="263"/>
      <c r="Y233" s="263"/>
      <c r="Z233" s="263"/>
      <c r="AA233" s="263"/>
      <c r="AB233" s="263"/>
      <c r="AC233" s="263"/>
      <c r="AD233" s="263"/>
      <c r="AE233" s="263"/>
      <c r="AF233" s="263"/>
      <c r="AG233" s="263"/>
      <c r="AH233" s="263"/>
      <c r="AI233" s="263"/>
      <c r="AJ233" s="263"/>
      <c r="AK233" s="263"/>
      <c r="AL233" s="263"/>
      <c r="AM233" s="263"/>
      <c r="AN233" s="263"/>
      <c r="AO233" s="269"/>
    </row>
    <row r="234" spans="3:41" x14ac:dyDescent="0.25">
      <c r="C234" s="268"/>
      <c r="E234" s="263"/>
      <c r="F234" s="263"/>
      <c r="G234" s="263"/>
      <c r="H234" s="263"/>
      <c r="I234" s="263"/>
      <c r="J234" s="263"/>
      <c r="K234" s="263"/>
      <c r="L234" s="263"/>
      <c r="M234" s="263"/>
      <c r="N234" s="263"/>
      <c r="O234" s="263"/>
      <c r="P234" s="263"/>
      <c r="Q234" s="263"/>
      <c r="R234" s="263"/>
      <c r="S234" s="263"/>
      <c r="T234" s="263"/>
      <c r="U234" s="263"/>
      <c r="V234" s="263"/>
      <c r="W234" s="263"/>
      <c r="X234" s="263"/>
      <c r="Y234" s="263"/>
      <c r="Z234" s="263"/>
      <c r="AA234" s="263"/>
      <c r="AB234" s="263"/>
      <c r="AC234" s="263"/>
      <c r="AD234" s="263"/>
      <c r="AE234" s="263"/>
      <c r="AF234" s="263"/>
      <c r="AG234" s="263"/>
      <c r="AH234" s="263"/>
      <c r="AI234" s="263"/>
      <c r="AJ234" s="263"/>
      <c r="AK234" s="263"/>
      <c r="AL234" s="263"/>
      <c r="AM234" s="263"/>
      <c r="AN234" s="263"/>
      <c r="AO234" s="269"/>
    </row>
    <row r="235" spans="3:41" x14ac:dyDescent="0.25">
      <c r="C235" s="268"/>
      <c r="E235" s="263"/>
      <c r="F235" s="263"/>
      <c r="G235" s="263"/>
      <c r="H235" s="263"/>
      <c r="I235" s="263"/>
      <c r="J235" s="263"/>
      <c r="K235" s="263"/>
      <c r="L235" s="263"/>
      <c r="M235" s="263"/>
      <c r="N235" s="263"/>
      <c r="O235" s="263"/>
      <c r="P235" s="263"/>
      <c r="Q235" s="263"/>
      <c r="R235" s="263"/>
      <c r="S235" s="263"/>
      <c r="T235" s="263"/>
      <c r="U235" s="263"/>
      <c r="V235" s="263"/>
      <c r="W235" s="263"/>
      <c r="X235" s="263"/>
      <c r="Y235" s="263"/>
      <c r="Z235" s="263"/>
      <c r="AA235" s="263"/>
      <c r="AB235" s="263"/>
      <c r="AC235" s="263"/>
      <c r="AD235" s="263"/>
      <c r="AE235" s="263"/>
      <c r="AF235" s="263"/>
      <c r="AG235" s="263"/>
      <c r="AH235" s="263"/>
      <c r="AI235" s="263"/>
      <c r="AJ235" s="263"/>
      <c r="AK235" s="263"/>
      <c r="AL235" s="263"/>
      <c r="AM235" s="263"/>
      <c r="AN235" s="263"/>
      <c r="AO235" s="269"/>
    </row>
    <row r="236" spans="3:41" x14ac:dyDescent="0.25">
      <c r="C236" s="268"/>
      <c r="E236" s="263"/>
      <c r="F236" s="263"/>
      <c r="G236" s="263"/>
      <c r="H236" s="263"/>
      <c r="I236" s="263"/>
      <c r="J236" s="263"/>
      <c r="K236" s="263"/>
      <c r="L236" s="263"/>
      <c r="M236" s="263"/>
      <c r="N236" s="263"/>
      <c r="O236" s="263"/>
      <c r="P236" s="263"/>
      <c r="Q236" s="263"/>
      <c r="R236" s="263"/>
      <c r="S236" s="263"/>
      <c r="T236" s="263"/>
      <c r="U236" s="263"/>
      <c r="V236" s="263"/>
      <c r="W236" s="263"/>
      <c r="X236" s="263"/>
      <c r="Y236" s="263"/>
      <c r="Z236" s="263"/>
      <c r="AA236" s="263"/>
      <c r="AB236" s="263"/>
      <c r="AC236" s="263"/>
      <c r="AD236" s="263"/>
      <c r="AE236" s="263"/>
      <c r="AF236" s="263"/>
      <c r="AG236" s="263"/>
      <c r="AH236" s="263"/>
      <c r="AI236" s="263"/>
      <c r="AJ236" s="263"/>
      <c r="AK236" s="263"/>
      <c r="AL236" s="263"/>
      <c r="AM236" s="263"/>
      <c r="AN236" s="263"/>
      <c r="AO236" s="269"/>
    </row>
    <row r="237" spans="3:41" x14ac:dyDescent="0.25">
      <c r="C237" s="268"/>
      <c r="E237" s="263"/>
      <c r="F237" s="263"/>
      <c r="G237" s="263"/>
      <c r="H237" s="263"/>
      <c r="I237" s="263"/>
      <c r="J237" s="263"/>
      <c r="K237" s="263"/>
      <c r="L237" s="263"/>
      <c r="M237" s="263"/>
      <c r="N237" s="263"/>
      <c r="O237" s="263"/>
      <c r="P237" s="263"/>
      <c r="Q237" s="263"/>
      <c r="R237" s="263"/>
      <c r="S237" s="263"/>
      <c r="T237" s="263"/>
      <c r="U237" s="263"/>
      <c r="V237" s="263"/>
      <c r="W237" s="263"/>
      <c r="X237" s="263"/>
      <c r="Y237" s="263"/>
      <c r="Z237" s="263"/>
      <c r="AA237" s="263"/>
      <c r="AB237" s="263"/>
      <c r="AC237" s="263"/>
      <c r="AD237" s="263"/>
      <c r="AE237" s="263"/>
      <c r="AF237" s="263"/>
      <c r="AG237" s="263"/>
      <c r="AH237" s="263"/>
      <c r="AI237" s="263"/>
      <c r="AJ237" s="263"/>
      <c r="AK237" s="263"/>
      <c r="AL237" s="263"/>
      <c r="AM237" s="263"/>
      <c r="AN237" s="263"/>
      <c r="AO237" s="269"/>
    </row>
    <row r="238" spans="3:41" x14ac:dyDescent="0.25">
      <c r="C238" s="268"/>
      <c r="E238" s="263"/>
      <c r="F238" s="263"/>
      <c r="G238" s="263"/>
      <c r="H238" s="263"/>
      <c r="I238" s="263"/>
      <c r="J238" s="263"/>
      <c r="K238" s="263"/>
      <c r="L238" s="263"/>
      <c r="M238" s="263"/>
      <c r="N238" s="263"/>
      <c r="O238" s="263"/>
      <c r="P238" s="263"/>
      <c r="Q238" s="263"/>
      <c r="R238" s="263"/>
      <c r="S238" s="263"/>
      <c r="T238" s="263"/>
      <c r="U238" s="263"/>
      <c r="V238" s="263"/>
      <c r="W238" s="263"/>
      <c r="X238" s="263"/>
      <c r="Y238" s="263"/>
      <c r="Z238" s="263"/>
      <c r="AA238" s="263"/>
      <c r="AB238" s="263"/>
      <c r="AC238" s="263"/>
      <c r="AD238" s="263"/>
      <c r="AE238" s="263"/>
      <c r="AF238" s="263"/>
      <c r="AG238" s="263"/>
      <c r="AH238" s="263"/>
      <c r="AI238" s="263"/>
      <c r="AJ238" s="263"/>
      <c r="AK238" s="263"/>
      <c r="AL238" s="263"/>
      <c r="AM238" s="263"/>
      <c r="AN238" s="263"/>
      <c r="AO238" s="269"/>
    </row>
    <row r="239" spans="3:41" x14ac:dyDescent="0.25">
      <c r="C239" s="268"/>
      <c r="E239" s="263"/>
      <c r="F239" s="263"/>
      <c r="G239" s="263"/>
      <c r="H239" s="263"/>
      <c r="I239" s="263"/>
      <c r="J239" s="263"/>
      <c r="K239" s="263"/>
      <c r="L239" s="263"/>
      <c r="M239" s="263"/>
      <c r="N239" s="263"/>
      <c r="O239" s="263"/>
      <c r="P239" s="263"/>
      <c r="Q239" s="263"/>
      <c r="R239" s="263"/>
      <c r="S239" s="263"/>
      <c r="T239" s="263"/>
      <c r="U239" s="263"/>
      <c r="V239" s="263"/>
      <c r="W239" s="263"/>
      <c r="X239" s="263"/>
      <c r="Y239" s="263"/>
      <c r="Z239" s="263"/>
      <c r="AA239" s="263"/>
      <c r="AB239" s="263"/>
      <c r="AC239" s="263"/>
      <c r="AD239" s="263"/>
      <c r="AE239" s="263"/>
      <c r="AF239" s="263"/>
      <c r="AG239" s="263"/>
      <c r="AH239" s="263"/>
      <c r="AI239" s="263"/>
      <c r="AJ239" s="263"/>
      <c r="AK239" s="263"/>
      <c r="AL239" s="263"/>
      <c r="AM239" s="263"/>
      <c r="AN239" s="263"/>
      <c r="AO239" s="269"/>
    </row>
    <row r="240" spans="3:41" x14ac:dyDescent="0.25">
      <c r="C240" s="268"/>
      <c r="E240" s="263"/>
      <c r="F240" s="263"/>
      <c r="G240" s="263"/>
      <c r="H240" s="263"/>
      <c r="I240" s="263"/>
      <c r="J240" s="263"/>
      <c r="K240" s="263"/>
      <c r="L240" s="263"/>
      <c r="M240" s="263"/>
      <c r="N240" s="263"/>
      <c r="O240" s="263"/>
      <c r="P240" s="263"/>
      <c r="Q240" s="263"/>
      <c r="R240" s="263"/>
      <c r="S240" s="263"/>
      <c r="T240" s="263"/>
      <c r="U240" s="263"/>
      <c r="V240" s="263"/>
      <c r="W240" s="263"/>
      <c r="X240" s="263"/>
      <c r="Y240" s="263"/>
      <c r="Z240" s="263"/>
      <c r="AA240" s="263"/>
      <c r="AB240" s="263"/>
      <c r="AC240" s="263"/>
      <c r="AD240" s="263"/>
      <c r="AE240" s="263"/>
      <c r="AF240" s="263"/>
      <c r="AG240" s="263"/>
      <c r="AH240" s="263"/>
      <c r="AI240" s="263"/>
      <c r="AJ240" s="263"/>
      <c r="AK240" s="263"/>
      <c r="AL240" s="263"/>
      <c r="AM240" s="263"/>
      <c r="AN240" s="263"/>
      <c r="AO240" s="269"/>
    </row>
    <row r="241" spans="3:41" x14ac:dyDescent="0.25">
      <c r="C241" s="268"/>
      <c r="E241" s="263"/>
      <c r="F241" s="263"/>
      <c r="G241" s="263"/>
      <c r="H241" s="263"/>
      <c r="I241" s="263"/>
      <c r="J241" s="263"/>
      <c r="K241" s="263"/>
      <c r="L241" s="263"/>
      <c r="M241" s="263"/>
      <c r="N241" s="263"/>
      <c r="O241" s="263"/>
      <c r="P241" s="263"/>
      <c r="Q241" s="263"/>
      <c r="R241" s="263"/>
      <c r="S241" s="263"/>
      <c r="T241" s="263"/>
      <c r="U241" s="263"/>
      <c r="V241" s="263"/>
      <c r="W241" s="263"/>
      <c r="X241" s="263"/>
      <c r="Y241" s="263"/>
      <c r="Z241" s="263"/>
      <c r="AA241" s="263"/>
      <c r="AB241" s="263"/>
      <c r="AC241" s="263"/>
      <c r="AD241" s="263"/>
      <c r="AE241" s="263"/>
      <c r="AF241" s="263"/>
      <c r="AG241" s="263"/>
      <c r="AH241" s="263"/>
      <c r="AI241" s="263"/>
      <c r="AJ241" s="263"/>
      <c r="AK241" s="263"/>
      <c r="AL241" s="263"/>
      <c r="AM241" s="263"/>
      <c r="AN241" s="263"/>
      <c r="AO241" s="269"/>
    </row>
    <row r="242" spans="3:41" x14ac:dyDescent="0.25">
      <c r="C242" s="268"/>
      <c r="E242" s="263"/>
      <c r="F242" s="263"/>
      <c r="G242" s="263"/>
      <c r="H242" s="263"/>
      <c r="I242" s="263"/>
      <c r="J242" s="263"/>
      <c r="K242" s="263"/>
      <c r="L242" s="263"/>
      <c r="M242" s="263"/>
      <c r="N242" s="263"/>
      <c r="O242" s="263"/>
      <c r="P242" s="263"/>
      <c r="Q242" s="263"/>
      <c r="R242" s="263"/>
      <c r="S242" s="263"/>
      <c r="T242" s="263"/>
      <c r="U242" s="263"/>
      <c r="V242" s="263"/>
      <c r="W242" s="263"/>
      <c r="X242" s="263"/>
      <c r="Y242" s="263"/>
      <c r="Z242" s="263"/>
      <c r="AA242" s="263"/>
      <c r="AB242" s="263"/>
      <c r="AC242" s="263"/>
      <c r="AD242" s="263"/>
      <c r="AE242" s="263"/>
      <c r="AF242" s="263"/>
      <c r="AG242" s="263"/>
      <c r="AH242" s="263"/>
      <c r="AI242" s="263"/>
      <c r="AJ242" s="263"/>
      <c r="AK242" s="263"/>
      <c r="AL242" s="263"/>
      <c r="AM242" s="263"/>
      <c r="AN242" s="263"/>
      <c r="AO242" s="269"/>
    </row>
    <row r="243" spans="3:41" x14ac:dyDescent="0.25">
      <c r="C243" s="268"/>
      <c r="E243" s="263"/>
      <c r="F243" s="263"/>
      <c r="G243" s="263"/>
      <c r="H243" s="263"/>
      <c r="I243" s="263"/>
      <c r="J243" s="263"/>
      <c r="K243" s="263"/>
      <c r="L243" s="263"/>
      <c r="M243" s="263"/>
      <c r="N243" s="263"/>
      <c r="O243" s="263"/>
      <c r="P243" s="263"/>
      <c r="Q243" s="263"/>
      <c r="R243" s="263"/>
      <c r="S243" s="263"/>
      <c r="T243" s="263"/>
      <c r="U243" s="263"/>
      <c r="V243" s="263"/>
      <c r="W243" s="263"/>
      <c r="X243" s="263"/>
      <c r="Y243" s="263"/>
      <c r="Z243" s="263"/>
      <c r="AA243" s="263"/>
      <c r="AB243" s="263"/>
      <c r="AC243" s="263"/>
      <c r="AD243" s="263"/>
      <c r="AE243" s="263"/>
      <c r="AF243" s="263"/>
      <c r="AG243" s="263"/>
      <c r="AH243" s="263"/>
      <c r="AI243" s="263"/>
      <c r="AJ243" s="263"/>
      <c r="AK243" s="263"/>
      <c r="AL243" s="263"/>
      <c r="AM243" s="263"/>
      <c r="AN243" s="263"/>
      <c r="AO243" s="269"/>
    </row>
    <row r="244" spans="3:41" x14ac:dyDescent="0.25">
      <c r="C244" s="268"/>
      <c r="E244" s="263"/>
      <c r="F244" s="263"/>
      <c r="G244" s="263"/>
      <c r="H244" s="263"/>
      <c r="I244" s="263"/>
      <c r="J244" s="263"/>
      <c r="K244" s="263"/>
      <c r="L244" s="263"/>
      <c r="M244" s="263"/>
      <c r="N244" s="263"/>
      <c r="O244" s="263"/>
      <c r="P244" s="263"/>
      <c r="Q244" s="263"/>
      <c r="R244" s="263"/>
      <c r="S244" s="263"/>
      <c r="T244" s="263"/>
      <c r="U244" s="263"/>
      <c r="V244" s="263"/>
      <c r="W244" s="263"/>
      <c r="X244" s="263"/>
      <c r="Y244" s="263"/>
      <c r="Z244" s="263"/>
      <c r="AA244" s="263"/>
      <c r="AB244" s="263"/>
      <c r="AC244" s="263"/>
      <c r="AD244" s="263"/>
      <c r="AE244" s="263"/>
      <c r="AF244" s="263"/>
      <c r="AG244" s="263"/>
      <c r="AH244" s="263"/>
      <c r="AI244" s="263"/>
      <c r="AJ244" s="263"/>
      <c r="AK244" s="263"/>
      <c r="AL244" s="263"/>
      <c r="AM244" s="263"/>
      <c r="AN244" s="263"/>
      <c r="AO244" s="269"/>
    </row>
    <row r="245" spans="3:41" x14ac:dyDescent="0.25">
      <c r="C245" s="268"/>
      <c r="E245" s="263"/>
      <c r="F245" s="263"/>
      <c r="G245" s="263"/>
      <c r="H245" s="263"/>
      <c r="I245" s="263"/>
      <c r="J245" s="263"/>
      <c r="K245" s="263"/>
      <c r="L245" s="263"/>
      <c r="M245" s="263"/>
      <c r="N245" s="263"/>
      <c r="O245" s="263"/>
      <c r="P245" s="263"/>
      <c r="Q245" s="263"/>
      <c r="R245" s="263"/>
      <c r="S245" s="263"/>
      <c r="T245" s="263"/>
      <c r="U245" s="263"/>
      <c r="V245" s="263"/>
      <c r="W245" s="263"/>
      <c r="X245" s="263"/>
      <c r="Y245" s="263"/>
      <c r="Z245" s="263"/>
      <c r="AA245" s="263"/>
      <c r="AB245" s="263"/>
      <c r="AC245" s="263"/>
      <c r="AD245" s="263"/>
      <c r="AE245" s="263"/>
      <c r="AF245" s="263"/>
      <c r="AG245" s="263"/>
      <c r="AH245" s="263"/>
      <c r="AI245" s="263"/>
      <c r="AJ245" s="263"/>
      <c r="AK245" s="263"/>
      <c r="AL245" s="263"/>
      <c r="AM245" s="263"/>
      <c r="AN245" s="263"/>
      <c r="AO245" s="269"/>
    </row>
    <row r="246" spans="3:41" x14ac:dyDescent="0.25">
      <c r="C246" s="268"/>
      <c r="E246" s="263"/>
      <c r="F246" s="263"/>
      <c r="G246" s="263"/>
      <c r="H246" s="263"/>
      <c r="I246" s="263"/>
      <c r="J246" s="263"/>
      <c r="K246" s="263"/>
      <c r="L246" s="263"/>
      <c r="M246" s="263"/>
      <c r="N246" s="263"/>
      <c r="O246" s="263"/>
      <c r="P246" s="263"/>
      <c r="Q246" s="263"/>
      <c r="R246" s="263"/>
      <c r="S246" s="263"/>
      <c r="T246" s="263"/>
      <c r="U246" s="263"/>
      <c r="V246" s="263"/>
      <c r="W246" s="263"/>
      <c r="X246" s="263"/>
      <c r="Y246" s="263"/>
      <c r="Z246" s="263"/>
      <c r="AA246" s="263"/>
      <c r="AB246" s="263"/>
      <c r="AC246" s="263"/>
      <c r="AD246" s="263"/>
      <c r="AE246" s="263"/>
      <c r="AF246" s="263"/>
      <c r="AG246" s="263"/>
      <c r="AH246" s="263"/>
      <c r="AI246" s="263"/>
      <c r="AJ246" s="263"/>
      <c r="AK246" s="263"/>
      <c r="AL246" s="263"/>
      <c r="AM246" s="263"/>
      <c r="AN246" s="263"/>
      <c r="AO246" s="269"/>
    </row>
    <row r="247" spans="3:41" x14ac:dyDescent="0.25">
      <c r="C247" s="268"/>
      <c r="E247" s="263"/>
      <c r="F247" s="263"/>
      <c r="G247" s="263"/>
      <c r="H247" s="263"/>
      <c r="I247" s="263"/>
      <c r="J247" s="263"/>
      <c r="K247" s="263"/>
      <c r="L247" s="263"/>
      <c r="M247" s="263"/>
      <c r="N247" s="263"/>
      <c r="O247" s="263"/>
      <c r="P247" s="263"/>
      <c r="Q247" s="263"/>
      <c r="R247" s="263"/>
      <c r="S247" s="263"/>
      <c r="T247" s="263"/>
      <c r="U247" s="263"/>
      <c r="V247" s="263"/>
      <c r="W247" s="263"/>
      <c r="X247" s="263"/>
      <c r="Y247" s="263"/>
      <c r="Z247" s="263"/>
      <c r="AA247" s="263"/>
      <c r="AB247" s="263"/>
      <c r="AC247" s="263"/>
      <c r="AD247" s="263"/>
      <c r="AE247" s="263"/>
      <c r="AF247" s="263"/>
      <c r="AG247" s="263"/>
      <c r="AH247" s="263"/>
      <c r="AI247" s="263"/>
      <c r="AJ247" s="263"/>
      <c r="AK247" s="263"/>
      <c r="AL247" s="263"/>
      <c r="AM247" s="263"/>
      <c r="AN247" s="263"/>
      <c r="AO247" s="269"/>
    </row>
    <row r="248" spans="3:41" x14ac:dyDescent="0.25">
      <c r="C248" s="268"/>
      <c r="E248" s="263"/>
      <c r="F248" s="263"/>
      <c r="G248" s="263"/>
      <c r="H248" s="263"/>
      <c r="I248" s="263"/>
      <c r="J248" s="263"/>
      <c r="K248" s="263"/>
      <c r="L248" s="263"/>
      <c r="M248" s="263"/>
      <c r="N248" s="263"/>
      <c r="O248" s="263"/>
      <c r="P248" s="263"/>
      <c r="Q248" s="263"/>
      <c r="R248" s="263"/>
      <c r="S248" s="263"/>
      <c r="T248" s="263"/>
      <c r="U248" s="263"/>
      <c r="V248" s="263"/>
      <c r="W248" s="263"/>
      <c r="X248" s="263"/>
      <c r="Y248" s="263"/>
      <c r="Z248" s="263"/>
      <c r="AA248" s="263"/>
      <c r="AB248" s="263"/>
      <c r="AC248" s="263"/>
      <c r="AD248" s="263"/>
      <c r="AE248" s="263"/>
      <c r="AF248" s="263"/>
      <c r="AG248" s="263"/>
      <c r="AH248" s="263"/>
      <c r="AI248" s="263"/>
      <c r="AJ248" s="263"/>
      <c r="AK248" s="263"/>
      <c r="AL248" s="263"/>
      <c r="AM248" s="263"/>
      <c r="AN248" s="263"/>
      <c r="AO248" s="269"/>
    </row>
    <row r="249" spans="3:41" x14ac:dyDescent="0.25">
      <c r="C249" s="268"/>
      <c r="E249" s="263"/>
      <c r="F249" s="263"/>
      <c r="G249" s="263"/>
      <c r="H249" s="263"/>
      <c r="I249" s="263"/>
      <c r="J249" s="263"/>
      <c r="K249" s="263"/>
      <c r="L249" s="263"/>
      <c r="M249" s="263"/>
      <c r="N249" s="263"/>
      <c r="O249" s="263"/>
      <c r="P249" s="263"/>
      <c r="Q249" s="263"/>
      <c r="R249" s="263"/>
      <c r="S249" s="263"/>
      <c r="T249" s="263"/>
      <c r="U249" s="263"/>
      <c r="V249" s="263"/>
      <c r="W249" s="263"/>
      <c r="X249" s="263"/>
      <c r="Y249" s="263"/>
      <c r="Z249" s="263"/>
      <c r="AA249" s="263"/>
      <c r="AB249" s="263"/>
      <c r="AC249" s="263"/>
      <c r="AD249" s="263"/>
      <c r="AE249" s="263"/>
      <c r="AF249" s="263"/>
      <c r="AG249" s="263"/>
      <c r="AH249" s="263"/>
      <c r="AI249" s="263"/>
      <c r="AJ249" s="263"/>
      <c r="AK249" s="263"/>
      <c r="AL249" s="263"/>
      <c r="AM249" s="263"/>
      <c r="AN249" s="263"/>
      <c r="AO249" s="269"/>
    </row>
    <row r="250" spans="3:41" x14ac:dyDescent="0.25">
      <c r="C250" s="268"/>
      <c r="E250" s="263"/>
      <c r="F250" s="263"/>
      <c r="G250" s="263"/>
      <c r="H250" s="263"/>
      <c r="I250" s="263"/>
      <c r="J250" s="263"/>
      <c r="K250" s="263"/>
      <c r="L250" s="263"/>
      <c r="M250" s="263"/>
      <c r="N250" s="263"/>
      <c r="O250" s="263"/>
      <c r="P250" s="263"/>
      <c r="Q250" s="263"/>
      <c r="R250" s="263"/>
      <c r="S250" s="263"/>
      <c r="T250" s="263"/>
      <c r="U250" s="263"/>
      <c r="V250" s="263"/>
      <c r="W250" s="263"/>
      <c r="X250" s="263"/>
      <c r="Y250" s="263"/>
      <c r="Z250" s="263"/>
      <c r="AA250" s="263"/>
      <c r="AB250" s="263"/>
      <c r="AC250" s="263"/>
      <c r="AD250" s="263"/>
      <c r="AE250" s="263"/>
      <c r="AF250" s="263"/>
      <c r="AG250" s="263"/>
      <c r="AH250" s="263"/>
      <c r="AI250" s="263"/>
      <c r="AJ250" s="263"/>
      <c r="AK250" s="263"/>
      <c r="AL250" s="263"/>
      <c r="AM250" s="263"/>
      <c r="AN250" s="263"/>
      <c r="AO250" s="269"/>
    </row>
    <row r="251" spans="3:41" x14ac:dyDescent="0.25">
      <c r="C251" s="268"/>
      <c r="E251" s="263"/>
      <c r="F251" s="263"/>
      <c r="G251" s="263"/>
      <c r="H251" s="263"/>
      <c r="I251" s="263"/>
      <c r="J251" s="263"/>
      <c r="K251" s="263"/>
      <c r="L251" s="263"/>
      <c r="M251" s="263"/>
      <c r="N251" s="263"/>
      <c r="O251" s="263"/>
      <c r="P251" s="263"/>
      <c r="Q251" s="263"/>
      <c r="R251" s="263"/>
      <c r="S251" s="263"/>
      <c r="T251" s="263"/>
      <c r="U251" s="263"/>
      <c r="V251" s="263"/>
      <c r="W251" s="263"/>
      <c r="X251" s="263"/>
      <c r="Y251" s="263"/>
      <c r="Z251" s="263"/>
      <c r="AA251" s="263"/>
      <c r="AB251" s="263"/>
      <c r="AC251" s="263"/>
      <c r="AD251" s="263"/>
      <c r="AE251" s="263"/>
      <c r="AF251" s="263"/>
      <c r="AG251" s="263"/>
      <c r="AH251" s="263"/>
      <c r="AI251" s="263"/>
      <c r="AJ251" s="263"/>
      <c r="AK251" s="263"/>
      <c r="AL251" s="263"/>
      <c r="AM251" s="263"/>
      <c r="AN251" s="263"/>
      <c r="AO251" s="269"/>
    </row>
    <row r="252" spans="3:41" x14ac:dyDescent="0.25">
      <c r="C252" s="278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279"/>
    </row>
    <row r="253" spans="3:41" ht="50.25" customHeight="1" thickBot="1" x14ac:dyDescent="0.3">
      <c r="C253" s="272" t="str">
        <f>+C203</f>
        <v xml:space="preserve">“CREACIÓN DE TROCHA CARROZABLE ENTRE LAS LOCALIDADES DE MITOHUILCA Y ATACCARA DEL DISTRITO DE OCOBAMBA - PROVINCIA DE CHINCHEROS - DEPARTAMENTO DE APURIMAC” </v>
      </c>
      <c r="D253" s="273"/>
      <c r="E253" s="273"/>
      <c r="F253" s="273"/>
      <c r="G253" s="273"/>
      <c r="H253" s="273"/>
      <c r="I253" s="273"/>
      <c r="J253" s="273"/>
      <c r="K253" s="273"/>
      <c r="L253" s="273"/>
      <c r="M253" s="273"/>
      <c r="N253" s="273"/>
      <c r="O253" s="273"/>
      <c r="P253" s="273"/>
      <c r="Q253" s="273"/>
      <c r="R253" s="273"/>
      <c r="S253" s="273"/>
      <c r="T253" s="273"/>
      <c r="U253" s="273"/>
      <c r="V253" s="273"/>
      <c r="W253" s="273"/>
      <c r="X253" s="273"/>
      <c r="Y253" s="273"/>
      <c r="Z253" s="273"/>
      <c r="AA253" s="273"/>
      <c r="AB253" s="273"/>
      <c r="AC253" s="273"/>
      <c r="AD253" s="273"/>
      <c r="AE253" s="273"/>
      <c r="AF253" s="273"/>
      <c r="AG253" s="273"/>
      <c r="AH253" s="273"/>
      <c r="AI253" s="273"/>
      <c r="AJ253" s="273"/>
      <c r="AK253" s="273"/>
      <c r="AL253" s="273"/>
      <c r="AM253" s="273"/>
      <c r="AN253" s="273"/>
      <c r="AO253" s="274"/>
    </row>
    <row r="254" spans="3:41" ht="16.5" thickBot="1" x14ac:dyDescent="0.3"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</row>
    <row r="255" spans="3:41" ht="16.5" thickBot="1" x14ac:dyDescent="0.3"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277"/>
    </row>
    <row r="256" spans="3:41" x14ac:dyDescent="0.25">
      <c r="C256" s="264"/>
      <c r="D256" s="265"/>
      <c r="E256" s="266"/>
      <c r="F256" s="266"/>
      <c r="G256" s="266"/>
      <c r="H256" s="266"/>
      <c r="I256" s="266"/>
      <c r="J256" s="266"/>
      <c r="K256" s="266"/>
      <c r="L256" s="266"/>
      <c r="M256" s="266"/>
      <c r="N256" s="266"/>
      <c r="O256" s="266"/>
      <c r="P256" s="266"/>
      <c r="Q256" s="266"/>
      <c r="R256" s="266"/>
      <c r="S256" s="266"/>
      <c r="T256" s="266"/>
      <c r="U256" s="266"/>
      <c r="V256" s="266"/>
      <c r="W256" s="266"/>
      <c r="X256" s="266"/>
      <c r="Y256" s="266"/>
      <c r="Z256" s="266"/>
      <c r="AA256" s="266"/>
      <c r="AB256" s="266"/>
      <c r="AC256" s="266"/>
      <c r="AD256" s="266"/>
      <c r="AE256" s="266"/>
      <c r="AF256" s="266"/>
      <c r="AG256" s="266"/>
      <c r="AH256" s="266"/>
      <c r="AI256" s="266"/>
      <c r="AJ256" s="266"/>
      <c r="AK256" s="266"/>
      <c r="AL256" s="266"/>
      <c r="AM256" s="266"/>
      <c r="AN256" s="266"/>
      <c r="AO256" s="267"/>
    </row>
    <row r="257" spans="3:41" x14ac:dyDescent="0.25">
      <c r="C257" s="268"/>
      <c r="E257" s="263"/>
      <c r="F257" s="263"/>
      <c r="G257" s="263"/>
      <c r="H257" s="263"/>
      <c r="I257" s="263"/>
      <c r="J257" s="263"/>
      <c r="K257" s="263"/>
      <c r="L257" s="263"/>
      <c r="M257" s="263"/>
      <c r="N257" s="263"/>
      <c r="O257" s="263"/>
      <c r="P257" s="263"/>
      <c r="Q257" s="263"/>
      <c r="R257" s="263"/>
      <c r="S257" s="263"/>
      <c r="T257" s="263"/>
      <c r="U257" s="263"/>
      <c r="V257" s="263"/>
      <c r="W257" s="263"/>
      <c r="X257" s="263"/>
      <c r="Y257" s="263"/>
      <c r="Z257" s="263"/>
      <c r="AA257" s="263"/>
      <c r="AB257" s="263"/>
      <c r="AC257" s="263"/>
      <c r="AD257" s="263"/>
      <c r="AE257" s="263"/>
      <c r="AF257" s="263"/>
      <c r="AG257" s="263"/>
      <c r="AH257" s="263"/>
      <c r="AI257" s="263"/>
      <c r="AJ257" s="263"/>
      <c r="AK257" s="263"/>
      <c r="AL257" s="263"/>
      <c r="AM257" s="263"/>
      <c r="AN257" s="263"/>
      <c r="AO257" s="269"/>
    </row>
    <row r="258" spans="3:41" x14ac:dyDescent="0.25">
      <c r="C258" s="268"/>
      <c r="E258" s="263"/>
      <c r="F258" s="263"/>
      <c r="G258" s="263"/>
      <c r="H258" s="263"/>
      <c r="I258" s="263"/>
      <c r="J258" s="263"/>
      <c r="K258" s="263"/>
      <c r="L258" s="263"/>
      <c r="M258" s="263"/>
      <c r="N258" s="263"/>
      <c r="O258" s="263"/>
      <c r="P258" s="263"/>
      <c r="Q258" s="263"/>
      <c r="R258" s="263"/>
      <c r="S258" s="263"/>
      <c r="T258" s="263"/>
      <c r="U258" s="263"/>
      <c r="V258" s="263"/>
      <c r="W258" s="263"/>
      <c r="X258" s="263"/>
      <c r="Y258" s="263"/>
      <c r="Z258" s="263"/>
      <c r="AA258" s="263"/>
      <c r="AB258" s="263"/>
      <c r="AC258" s="263"/>
      <c r="AD258" s="263"/>
      <c r="AE258" s="263"/>
      <c r="AF258" s="263"/>
      <c r="AG258" s="263"/>
      <c r="AH258" s="263"/>
      <c r="AI258" s="263"/>
      <c r="AJ258" s="263"/>
      <c r="AK258" s="263"/>
      <c r="AL258" s="263"/>
      <c r="AM258" s="263"/>
      <c r="AN258" s="263"/>
      <c r="AO258" s="269"/>
    </row>
    <row r="259" spans="3:41" x14ac:dyDescent="0.25">
      <c r="C259" s="268"/>
      <c r="E259" s="263"/>
      <c r="F259" s="263"/>
      <c r="G259" s="263"/>
      <c r="H259" s="263"/>
      <c r="I259" s="263"/>
      <c r="J259" s="263"/>
      <c r="K259" s="263"/>
      <c r="L259" s="263"/>
      <c r="M259" s="263"/>
      <c r="N259" s="263"/>
      <c r="O259" s="263"/>
      <c r="P259" s="263"/>
      <c r="Q259" s="263"/>
      <c r="R259" s="263"/>
      <c r="S259" s="263"/>
      <c r="T259" s="263"/>
      <c r="U259" s="263"/>
      <c r="V259" s="263"/>
      <c r="W259" s="263"/>
      <c r="X259" s="263"/>
      <c r="Y259" s="263"/>
      <c r="Z259" s="263"/>
      <c r="AA259" s="263"/>
      <c r="AB259" s="263"/>
      <c r="AC259" s="263"/>
      <c r="AD259" s="263"/>
      <c r="AE259" s="263"/>
      <c r="AF259" s="263"/>
      <c r="AG259" s="263"/>
      <c r="AH259" s="263"/>
      <c r="AI259" s="263"/>
      <c r="AJ259" s="263"/>
      <c r="AK259" s="263"/>
      <c r="AL259" s="263"/>
      <c r="AM259" s="263"/>
      <c r="AN259" s="263"/>
      <c r="AO259" s="269"/>
    </row>
    <row r="260" spans="3:41" x14ac:dyDescent="0.25">
      <c r="C260" s="268"/>
      <c r="E260" s="263"/>
      <c r="F260" s="263"/>
      <c r="G260" s="263"/>
      <c r="H260" s="263"/>
      <c r="I260" s="263"/>
      <c r="J260" s="263"/>
      <c r="K260" s="263"/>
      <c r="L260" s="263"/>
      <c r="M260" s="263"/>
      <c r="N260" s="263"/>
      <c r="O260" s="263"/>
      <c r="P260" s="263"/>
      <c r="Q260" s="263"/>
      <c r="R260" s="263"/>
      <c r="S260" s="263"/>
      <c r="T260" s="263"/>
      <c r="U260" s="263"/>
      <c r="V260" s="263"/>
      <c r="W260" s="263"/>
      <c r="X260" s="263"/>
      <c r="Y260" s="263"/>
      <c r="Z260" s="263"/>
      <c r="AA260" s="263"/>
      <c r="AB260" s="263"/>
      <c r="AC260" s="263"/>
      <c r="AD260" s="263"/>
      <c r="AE260" s="263"/>
      <c r="AF260" s="263"/>
      <c r="AG260" s="263"/>
      <c r="AH260" s="263"/>
      <c r="AI260" s="263"/>
      <c r="AJ260" s="263"/>
      <c r="AK260" s="263"/>
      <c r="AL260" s="263"/>
      <c r="AM260" s="263"/>
      <c r="AN260" s="263"/>
      <c r="AO260" s="269"/>
    </row>
    <row r="261" spans="3:41" x14ac:dyDescent="0.25">
      <c r="C261" s="268"/>
      <c r="E261" s="263"/>
      <c r="F261" s="263"/>
      <c r="G261" s="263"/>
      <c r="H261" s="263"/>
      <c r="I261" s="263"/>
      <c r="J261" s="263"/>
      <c r="K261" s="263"/>
      <c r="L261" s="263"/>
      <c r="M261" s="263"/>
      <c r="N261" s="263"/>
      <c r="O261" s="263"/>
      <c r="P261" s="263"/>
      <c r="Q261" s="263"/>
      <c r="R261" s="263"/>
      <c r="S261" s="263"/>
      <c r="T261" s="263"/>
      <c r="U261" s="263"/>
      <c r="V261" s="263"/>
      <c r="W261" s="263"/>
      <c r="X261" s="263"/>
      <c r="Y261" s="263"/>
      <c r="Z261" s="263"/>
      <c r="AA261" s="263"/>
      <c r="AB261" s="263"/>
      <c r="AC261" s="263"/>
      <c r="AD261" s="263"/>
      <c r="AE261" s="263"/>
      <c r="AF261" s="263"/>
      <c r="AG261" s="263"/>
      <c r="AH261" s="263"/>
      <c r="AI261" s="263"/>
      <c r="AJ261" s="263"/>
      <c r="AK261" s="263"/>
      <c r="AL261" s="263"/>
      <c r="AM261" s="263"/>
      <c r="AN261" s="263"/>
      <c r="AO261" s="269"/>
    </row>
    <row r="262" spans="3:41" x14ac:dyDescent="0.25">
      <c r="C262" s="268"/>
      <c r="E262" s="263"/>
      <c r="F262" s="263"/>
      <c r="G262" s="263"/>
      <c r="H262" s="263"/>
      <c r="I262" s="263"/>
      <c r="J262" s="263"/>
      <c r="K262" s="263"/>
      <c r="L262" s="263"/>
      <c r="M262" s="263"/>
      <c r="N262" s="263"/>
      <c r="O262" s="263"/>
      <c r="P262" s="263"/>
      <c r="Q262" s="263"/>
      <c r="R262" s="263"/>
      <c r="S262" s="263"/>
      <c r="T262" s="263"/>
      <c r="U262" s="263"/>
      <c r="V262" s="263"/>
      <c r="W262" s="263"/>
      <c r="X262" s="263"/>
      <c r="Y262" s="263"/>
      <c r="Z262" s="263"/>
      <c r="AA262" s="263"/>
      <c r="AB262" s="263"/>
      <c r="AC262" s="263"/>
      <c r="AD262" s="263"/>
      <c r="AE262" s="263"/>
      <c r="AF262" s="263"/>
      <c r="AG262" s="263"/>
      <c r="AH262" s="263"/>
      <c r="AI262" s="263"/>
      <c r="AJ262" s="263"/>
      <c r="AK262" s="263"/>
      <c r="AL262" s="263"/>
      <c r="AM262" s="263"/>
      <c r="AN262" s="263"/>
      <c r="AO262" s="269"/>
    </row>
    <row r="263" spans="3:41" x14ac:dyDescent="0.25">
      <c r="C263" s="268"/>
      <c r="E263" s="263"/>
      <c r="F263" s="263"/>
      <c r="G263" s="263"/>
      <c r="H263" s="263"/>
      <c r="I263" s="263"/>
      <c r="J263" s="263"/>
      <c r="K263" s="263"/>
      <c r="L263" s="263"/>
      <c r="M263" s="263"/>
      <c r="N263" s="263"/>
      <c r="O263" s="263"/>
      <c r="P263" s="263"/>
      <c r="Q263" s="263"/>
      <c r="R263" s="263"/>
      <c r="S263" s="263"/>
      <c r="T263" s="263"/>
      <c r="U263" s="263"/>
      <c r="V263" s="263"/>
      <c r="W263" s="263"/>
      <c r="X263" s="263"/>
      <c r="Y263" s="263"/>
      <c r="Z263" s="263"/>
      <c r="AA263" s="263"/>
      <c r="AB263" s="263"/>
      <c r="AC263" s="263"/>
      <c r="AD263" s="263"/>
      <c r="AE263" s="263"/>
      <c r="AF263" s="263"/>
      <c r="AG263" s="263"/>
      <c r="AH263" s="263"/>
      <c r="AI263" s="263"/>
      <c r="AJ263" s="263"/>
      <c r="AK263" s="263"/>
      <c r="AL263" s="263"/>
      <c r="AM263" s="263"/>
      <c r="AN263" s="263"/>
      <c r="AO263" s="269"/>
    </row>
    <row r="264" spans="3:41" x14ac:dyDescent="0.25">
      <c r="C264" s="268"/>
      <c r="E264" s="263"/>
      <c r="F264" s="263"/>
      <c r="G264" s="263"/>
      <c r="H264" s="263"/>
      <c r="I264" s="263"/>
      <c r="J264" s="263"/>
      <c r="K264" s="263"/>
      <c r="L264" s="263"/>
      <c r="M264" s="263"/>
      <c r="N264" s="263"/>
      <c r="O264" s="263"/>
      <c r="P264" s="263"/>
      <c r="Q264" s="263"/>
      <c r="R264" s="263"/>
      <c r="S264" s="263"/>
      <c r="T264" s="263"/>
      <c r="U264" s="263"/>
      <c r="V264" s="263"/>
      <c r="W264" s="263"/>
      <c r="X264" s="263"/>
      <c r="Y264" s="263"/>
      <c r="Z264" s="263"/>
      <c r="AA264" s="263"/>
      <c r="AB264" s="263"/>
      <c r="AC264" s="263"/>
      <c r="AD264" s="263"/>
      <c r="AE264" s="263"/>
      <c r="AF264" s="263"/>
      <c r="AG264" s="263"/>
      <c r="AH264" s="263"/>
      <c r="AI264" s="263"/>
      <c r="AJ264" s="263"/>
      <c r="AK264" s="263"/>
      <c r="AL264" s="263"/>
      <c r="AM264" s="263"/>
      <c r="AN264" s="263"/>
      <c r="AO264" s="269"/>
    </row>
    <row r="265" spans="3:41" x14ac:dyDescent="0.25">
      <c r="C265" s="268"/>
      <c r="E265" s="263"/>
      <c r="F265" s="263"/>
      <c r="G265" s="263"/>
      <c r="H265" s="263"/>
      <c r="I265" s="263"/>
      <c r="J265" s="263"/>
      <c r="K265" s="263"/>
      <c r="L265" s="263"/>
      <c r="M265" s="263"/>
      <c r="N265" s="263"/>
      <c r="O265" s="263"/>
      <c r="P265" s="263"/>
      <c r="Q265" s="263"/>
      <c r="R265" s="263"/>
      <c r="S265" s="263"/>
      <c r="T265" s="263"/>
      <c r="U265" s="263"/>
      <c r="V265" s="263"/>
      <c r="W265" s="263"/>
      <c r="X265" s="263"/>
      <c r="Y265" s="263"/>
      <c r="Z265" s="263"/>
      <c r="AA265" s="263"/>
      <c r="AB265" s="263"/>
      <c r="AC265" s="263"/>
      <c r="AD265" s="263"/>
      <c r="AE265" s="263"/>
      <c r="AF265" s="263"/>
      <c r="AG265" s="263"/>
      <c r="AH265" s="263"/>
      <c r="AI265" s="263"/>
      <c r="AJ265" s="263"/>
      <c r="AK265" s="263"/>
      <c r="AL265" s="263"/>
      <c r="AM265" s="263"/>
      <c r="AN265" s="263"/>
      <c r="AO265" s="269"/>
    </row>
    <row r="266" spans="3:41" x14ac:dyDescent="0.25">
      <c r="C266" s="268"/>
      <c r="E266" s="263"/>
      <c r="F266" s="263"/>
      <c r="G266" s="263"/>
      <c r="H266" s="263"/>
      <c r="I266" s="263"/>
      <c r="J266" s="263"/>
      <c r="K266" s="263"/>
      <c r="L266" s="263"/>
      <c r="M266" s="263"/>
      <c r="N266" s="263"/>
      <c r="O266" s="263"/>
      <c r="P266" s="263"/>
      <c r="Q266" s="263"/>
      <c r="R266" s="263"/>
      <c r="S266" s="263"/>
      <c r="T266" s="263"/>
      <c r="U266" s="263"/>
      <c r="V266" s="263"/>
      <c r="W266" s="263"/>
      <c r="X266" s="263"/>
      <c r="Y266" s="263"/>
      <c r="Z266" s="263"/>
      <c r="AA266" s="263"/>
      <c r="AB266" s="263"/>
      <c r="AC266" s="263"/>
      <c r="AD266" s="263"/>
      <c r="AE266" s="263"/>
      <c r="AF266" s="263"/>
      <c r="AG266" s="263"/>
      <c r="AH266" s="263"/>
      <c r="AI266" s="263"/>
      <c r="AJ266" s="263"/>
      <c r="AK266" s="263"/>
      <c r="AL266" s="263"/>
      <c r="AM266" s="263"/>
      <c r="AN266" s="263"/>
      <c r="AO266" s="269"/>
    </row>
    <row r="267" spans="3:41" x14ac:dyDescent="0.25">
      <c r="C267" s="268"/>
      <c r="E267" s="263"/>
      <c r="F267" s="263"/>
      <c r="G267" s="263"/>
      <c r="H267" s="263"/>
      <c r="I267" s="263"/>
      <c r="J267" s="263"/>
      <c r="K267" s="263"/>
      <c r="L267" s="263"/>
      <c r="M267" s="263"/>
      <c r="N267" s="263"/>
      <c r="O267" s="263"/>
      <c r="P267" s="263"/>
      <c r="Q267" s="263"/>
      <c r="R267" s="263"/>
      <c r="S267" s="263"/>
      <c r="T267" s="263"/>
      <c r="U267" s="263"/>
      <c r="V267" s="263"/>
      <c r="W267" s="263"/>
      <c r="X267" s="263"/>
      <c r="Y267" s="263"/>
      <c r="Z267" s="263"/>
      <c r="AA267" s="263"/>
      <c r="AB267" s="263"/>
      <c r="AC267" s="263"/>
      <c r="AD267" s="263"/>
      <c r="AE267" s="263"/>
      <c r="AF267" s="263"/>
      <c r="AG267" s="263"/>
      <c r="AH267" s="263"/>
      <c r="AI267" s="263"/>
      <c r="AJ267" s="263"/>
      <c r="AK267" s="263"/>
      <c r="AL267" s="263"/>
      <c r="AM267" s="263"/>
      <c r="AN267" s="263"/>
      <c r="AO267" s="269"/>
    </row>
    <row r="268" spans="3:41" x14ac:dyDescent="0.25">
      <c r="C268" s="268"/>
      <c r="E268" s="263"/>
      <c r="F268" s="263"/>
      <c r="G268" s="263"/>
      <c r="H268" s="263"/>
      <c r="I268" s="263"/>
      <c r="J268" s="263"/>
      <c r="K268" s="263"/>
      <c r="L268" s="263"/>
      <c r="M268" s="263"/>
      <c r="N268" s="263"/>
      <c r="O268" s="263"/>
      <c r="P268" s="263"/>
      <c r="Q268" s="263"/>
      <c r="R268" s="104"/>
      <c r="S268" s="263"/>
      <c r="T268" s="263"/>
      <c r="U268" s="263"/>
      <c r="V268" s="263"/>
      <c r="W268" s="263"/>
      <c r="X268" s="263"/>
      <c r="Y268" s="263"/>
      <c r="Z268" s="263"/>
      <c r="AA268" s="263"/>
      <c r="AB268" s="263"/>
      <c r="AC268" s="263"/>
      <c r="AD268" s="263"/>
      <c r="AE268" s="263"/>
      <c r="AF268" s="263"/>
      <c r="AG268" s="263"/>
      <c r="AH268" s="263"/>
      <c r="AI268" s="263"/>
      <c r="AJ268" s="263"/>
      <c r="AK268" s="263"/>
      <c r="AL268" s="263"/>
      <c r="AM268" s="263"/>
      <c r="AN268" s="263"/>
      <c r="AO268" s="269"/>
    </row>
    <row r="269" spans="3:41" x14ac:dyDescent="0.25">
      <c r="C269" s="268"/>
      <c r="E269" s="263"/>
      <c r="F269" s="263"/>
      <c r="G269" s="263"/>
      <c r="H269" s="263"/>
      <c r="I269" s="263"/>
      <c r="J269" s="263"/>
      <c r="K269" s="263"/>
      <c r="L269" s="263"/>
      <c r="M269" s="263"/>
      <c r="N269" s="263"/>
      <c r="O269" s="263"/>
      <c r="P269" s="263"/>
      <c r="Q269" s="263"/>
      <c r="R269" s="263"/>
      <c r="S269" s="263"/>
      <c r="T269" s="263"/>
      <c r="U269" s="263"/>
      <c r="V269" s="263"/>
      <c r="W269" s="263"/>
      <c r="X269" s="263"/>
      <c r="Y269" s="263"/>
      <c r="Z269" s="263"/>
      <c r="AA269" s="263"/>
      <c r="AB269" s="263"/>
      <c r="AC269" s="263"/>
      <c r="AD269" s="263"/>
      <c r="AE269" s="263"/>
      <c r="AF269" s="263"/>
      <c r="AG269" s="263"/>
      <c r="AH269" s="263"/>
      <c r="AI269" s="263"/>
      <c r="AJ269" s="263"/>
      <c r="AK269" s="263"/>
      <c r="AL269" s="263"/>
      <c r="AM269" s="263"/>
      <c r="AN269" s="263"/>
      <c r="AO269" s="269"/>
    </row>
    <row r="270" spans="3:41" x14ac:dyDescent="0.25">
      <c r="C270" s="268"/>
      <c r="E270" s="263"/>
      <c r="F270" s="263"/>
      <c r="G270" s="263"/>
      <c r="H270" s="263"/>
      <c r="I270" s="263"/>
      <c r="J270" s="263"/>
      <c r="K270" s="263"/>
      <c r="L270" s="263"/>
      <c r="M270" s="263"/>
      <c r="N270" s="263"/>
      <c r="O270" s="263"/>
      <c r="P270" s="263"/>
      <c r="Q270" s="263"/>
      <c r="R270" s="263"/>
      <c r="S270" s="263"/>
      <c r="T270" s="263"/>
      <c r="U270" s="263"/>
      <c r="V270" s="263"/>
      <c r="W270" s="263"/>
      <c r="X270" s="263"/>
      <c r="Y270" s="263"/>
      <c r="Z270" s="263"/>
      <c r="AA270" s="263"/>
      <c r="AB270" s="263"/>
      <c r="AC270" s="263"/>
      <c r="AD270" s="263"/>
      <c r="AE270" s="263"/>
      <c r="AF270" s="263"/>
      <c r="AG270" s="263"/>
      <c r="AH270" s="263"/>
      <c r="AI270" s="263"/>
      <c r="AJ270" s="263"/>
      <c r="AK270" s="263"/>
      <c r="AL270" s="263"/>
      <c r="AM270" s="263"/>
      <c r="AN270" s="263"/>
      <c r="AO270" s="269"/>
    </row>
    <row r="271" spans="3:41" x14ac:dyDescent="0.25">
      <c r="C271" s="268"/>
      <c r="E271" s="263"/>
      <c r="F271" s="263"/>
      <c r="G271" s="263"/>
      <c r="H271" s="263"/>
      <c r="I271" s="263"/>
      <c r="J271" s="263"/>
      <c r="K271" s="263"/>
      <c r="L271" s="263"/>
      <c r="M271" s="263"/>
      <c r="N271" s="263"/>
      <c r="O271" s="263"/>
      <c r="P271" s="263"/>
      <c r="Q271" s="263"/>
      <c r="R271" s="263"/>
      <c r="S271" s="263"/>
      <c r="T271" s="263"/>
      <c r="U271" s="263"/>
      <c r="V271" s="263"/>
      <c r="W271" s="263"/>
      <c r="X271" s="263"/>
      <c r="Y271" s="263"/>
      <c r="Z271" s="263"/>
      <c r="AA271" s="263"/>
      <c r="AB271" s="263"/>
      <c r="AC271" s="263"/>
      <c r="AD271" s="263"/>
      <c r="AE271" s="263"/>
      <c r="AF271" s="263"/>
      <c r="AG271" s="263"/>
      <c r="AH271" s="263"/>
      <c r="AI271" s="263"/>
      <c r="AJ271" s="263"/>
      <c r="AK271" s="263"/>
      <c r="AL271" s="263"/>
      <c r="AM271" s="263"/>
      <c r="AN271" s="263"/>
      <c r="AO271" s="269"/>
    </row>
    <row r="272" spans="3:41" x14ac:dyDescent="0.25">
      <c r="C272" s="268"/>
      <c r="E272" s="263"/>
      <c r="F272" s="263"/>
      <c r="G272" s="263"/>
      <c r="H272" s="263"/>
      <c r="I272" s="263"/>
      <c r="J272" s="263"/>
      <c r="K272" s="263"/>
      <c r="L272" s="263"/>
      <c r="M272" s="263"/>
      <c r="N272" s="263"/>
      <c r="O272" s="263"/>
      <c r="P272" s="263"/>
      <c r="Q272" s="263"/>
      <c r="R272" s="263"/>
      <c r="S272" s="263"/>
      <c r="T272" s="263"/>
      <c r="U272" s="263"/>
      <c r="V272" s="263"/>
      <c r="W272" s="263"/>
      <c r="X272" s="263"/>
      <c r="Y272" s="263"/>
      <c r="Z272" s="263"/>
      <c r="AA272" s="263"/>
      <c r="AB272" s="263"/>
      <c r="AC272" s="263"/>
      <c r="AD272" s="263"/>
      <c r="AE272" s="263"/>
      <c r="AF272" s="263"/>
      <c r="AG272" s="263"/>
      <c r="AH272" s="263"/>
      <c r="AI272" s="263"/>
      <c r="AJ272" s="263"/>
      <c r="AK272" s="263"/>
      <c r="AL272" s="263"/>
      <c r="AM272" s="263"/>
      <c r="AN272" s="263"/>
      <c r="AO272" s="269"/>
    </row>
    <row r="273" spans="3:41" x14ac:dyDescent="0.25">
      <c r="C273" s="268"/>
      <c r="E273" s="263"/>
      <c r="F273" s="263"/>
      <c r="G273" s="263"/>
      <c r="H273" s="263"/>
      <c r="I273" s="263"/>
      <c r="J273" s="263"/>
      <c r="K273" s="263"/>
      <c r="L273" s="263"/>
      <c r="M273" s="263"/>
      <c r="N273" s="263"/>
      <c r="O273" s="263"/>
      <c r="P273" s="263"/>
      <c r="Q273" s="263"/>
      <c r="R273" s="263"/>
      <c r="S273" s="263"/>
      <c r="T273" s="263"/>
      <c r="U273" s="263"/>
      <c r="V273" s="263"/>
      <c r="W273" s="263"/>
      <c r="X273" s="263"/>
      <c r="Y273" s="263"/>
      <c r="Z273" s="263"/>
      <c r="AA273" s="263"/>
      <c r="AB273" s="263"/>
      <c r="AC273" s="263"/>
      <c r="AD273" s="263"/>
      <c r="AE273" s="263"/>
      <c r="AF273" s="263"/>
      <c r="AG273" s="263"/>
      <c r="AH273" s="263"/>
      <c r="AI273" s="263"/>
      <c r="AJ273" s="263"/>
      <c r="AK273" s="263"/>
      <c r="AL273" s="263"/>
      <c r="AM273" s="263"/>
      <c r="AN273" s="263"/>
      <c r="AO273" s="269"/>
    </row>
    <row r="274" spans="3:41" x14ac:dyDescent="0.25">
      <c r="C274" s="268"/>
      <c r="E274" s="263"/>
      <c r="F274" s="263"/>
      <c r="G274" s="263"/>
      <c r="H274" s="263"/>
      <c r="I274" s="263"/>
      <c r="J274" s="263"/>
      <c r="K274" s="263"/>
      <c r="L274" s="263"/>
      <c r="M274" s="263"/>
      <c r="N274" s="263"/>
      <c r="O274" s="263"/>
      <c r="P274" s="263"/>
      <c r="Q274" s="263"/>
      <c r="R274" s="263"/>
      <c r="S274" s="263"/>
      <c r="T274" s="263"/>
      <c r="U274" s="263"/>
      <c r="V274" s="263"/>
      <c r="W274" s="263"/>
      <c r="X274" s="263"/>
      <c r="Y274" s="263"/>
      <c r="Z274" s="263"/>
      <c r="AA274" s="263"/>
      <c r="AB274" s="263"/>
      <c r="AC274" s="263"/>
      <c r="AD274" s="263"/>
      <c r="AE274" s="263"/>
      <c r="AF274" s="263"/>
      <c r="AG274" s="263"/>
      <c r="AH274" s="263"/>
      <c r="AI274" s="263"/>
      <c r="AJ274" s="263"/>
      <c r="AK274" s="263"/>
      <c r="AL274" s="263"/>
      <c r="AM274" s="263"/>
      <c r="AN274" s="263"/>
      <c r="AO274" s="269"/>
    </row>
    <row r="275" spans="3:41" x14ac:dyDescent="0.25">
      <c r="C275" s="268"/>
      <c r="E275" s="263"/>
      <c r="F275" s="263"/>
      <c r="G275" s="263"/>
      <c r="H275" s="263"/>
      <c r="I275" s="263"/>
      <c r="J275" s="263"/>
      <c r="K275" s="263"/>
      <c r="L275" s="263"/>
      <c r="M275" s="263"/>
      <c r="N275" s="263"/>
      <c r="O275" s="263"/>
      <c r="P275" s="263"/>
      <c r="Q275" s="263"/>
      <c r="R275" s="263"/>
      <c r="S275" s="263"/>
      <c r="T275" s="263"/>
      <c r="U275" s="263"/>
      <c r="V275" s="263"/>
      <c r="W275" s="263"/>
      <c r="X275" s="263"/>
      <c r="Y275" s="263"/>
      <c r="Z275" s="263"/>
      <c r="AA275" s="263"/>
      <c r="AB275" s="263"/>
      <c r="AC275" s="263"/>
      <c r="AD275" s="263"/>
      <c r="AE275" s="263"/>
      <c r="AF275" s="263"/>
      <c r="AG275" s="263"/>
      <c r="AH275" s="263"/>
      <c r="AI275" s="263"/>
      <c r="AJ275" s="263"/>
      <c r="AK275" s="263"/>
      <c r="AL275" s="263"/>
      <c r="AM275" s="263"/>
      <c r="AN275" s="263"/>
      <c r="AO275" s="269"/>
    </row>
    <row r="276" spans="3:41" x14ac:dyDescent="0.25">
      <c r="C276" s="268"/>
      <c r="E276" s="263"/>
      <c r="F276" s="263"/>
      <c r="G276" s="263"/>
      <c r="H276" s="263"/>
      <c r="I276" s="263"/>
      <c r="J276" s="263"/>
      <c r="K276" s="263"/>
      <c r="L276" s="263"/>
      <c r="M276" s="263"/>
      <c r="N276" s="263"/>
      <c r="O276" s="263"/>
      <c r="P276" s="263"/>
      <c r="Q276" s="263"/>
      <c r="R276" s="263"/>
      <c r="S276" s="263"/>
      <c r="T276" s="263"/>
      <c r="U276" s="263"/>
      <c r="V276" s="263"/>
      <c r="W276" s="263"/>
      <c r="X276" s="263"/>
      <c r="Y276" s="263"/>
      <c r="Z276" s="263"/>
      <c r="AA276" s="263"/>
      <c r="AB276" s="263"/>
      <c r="AC276" s="263"/>
      <c r="AD276" s="263"/>
      <c r="AE276" s="263"/>
      <c r="AF276" s="263"/>
      <c r="AG276" s="263"/>
      <c r="AH276" s="263"/>
      <c r="AI276" s="263"/>
      <c r="AJ276" s="263"/>
      <c r="AK276" s="263"/>
      <c r="AL276" s="263"/>
      <c r="AM276" s="263"/>
      <c r="AN276" s="263"/>
      <c r="AO276" s="269"/>
    </row>
    <row r="277" spans="3:41" x14ac:dyDescent="0.25">
      <c r="C277" s="268"/>
      <c r="E277" s="263"/>
      <c r="F277" s="263"/>
      <c r="G277" s="263"/>
      <c r="H277" s="263"/>
      <c r="I277" s="263"/>
      <c r="J277" s="263"/>
      <c r="K277" s="263"/>
      <c r="L277" s="263"/>
      <c r="M277" s="263"/>
      <c r="N277" s="263"/>
      <c r="O277" s="263"/>
      <c r="P277" s="263"/>
      <c r="Q277" s="263"/>
      <c r="R277" s="263"/>
      <c r="S277" s="263"/>
      <c r="T277" s="263"/>
      <c r="U277" s="263"/>
      <c r="V277" s="263"/>
      <c r="W277" s="263"/>
      <c r="X277" s="263"/>
      <c r="Y277" s="263"/>
      <c r="Z277" s="263"/>
      <c r="AA277" s="263"/>
      <c r="AB277" s="263"/>
      <c r="AC277" s="263"/>
      <c r="AD277" s="263"/>
      <c r="AE277" s="263"/>
      <c r="AF277" s="263"/>
      <c r="AG277" s="263"/>
      <c r="AH277" s="263"/>
      <c r="AI277" s="263"/>
      <c r="AJ277" s="263"/>
      <c r="AK277" s="263"/>
      <c r="AL277" s="263"/>
      <c r="AM277" s="263"/>
      <c r="AN277" s="263"/>
      <c r="AO277" s="269"/>
    </row>
    <row r="278" spans="3:41" x14ac:dyDescent="0.25">
      <c r="C278" s="268"/>
      <c r="E278" s="263"/>
      <c r="F278" s="263"/>
      <c r="G278" s="263"/>
      <c r="H278" s="263"/>
      <c r="I278" s="263"/>
      <c r="J278" s="263"/>
      <c r="K278" s="263"/>
      <c r="L278" s="263"/>
      <c r="M278" s="263"/>
      <c r="N278" s="263"/>
      <c r="O278" s="263"/>
      <c r="P278" s="263"/>
      <c r="Q278" s="263"/>
      <c r="R278" s="263"/>
      <c r="S278" s="263"/>
      <c r="T278" s="263"/>
      <c r="U278" s="263"/>
      <c r="V278" s="263"/>
      <c r="W278" s="263"/>
      <c r="X278" s="263"/>
      <c r="Y278" s="263"/>
      <c r="Z278" s="263"/>
      <c r="AA278" s="263"/>
      <c r="AB278" s="263"/>
      <c r="AC278" s="263"/>
      <c r="AD278" s="263"/>
      <c r="AE278" s="263"/>
      <c r="AF278" s="263"/>
      <c r="AG278" s="263"/>
      <c r="AH278" s="263"/>
      <c r="AI278" s="263"/>
      <c r="AJ278" s="263"/>
      <c r="AK278" s="263"/>
      <c r="AL278" s="263"/>
      <c r="AM278" s="263"/>
      <c r="AN278" s="263"/>
      <c r="AO278" s="269"/>
    </row>
    <row r="279" spans="3:41" x14ac:dyDescent="0.25">
      <c r="C279" s="268"/>
      <c r="E279" s="263"/>
      <c r="F279" s="263"/>
      <c r="G279" s="263"/>
      <c r="H279" s="263"/>
      <c r="I279" s="263"/>
      <c r="J279" s="263"/>
      <c r="K279" s="263"/>
      <c r="L279" s="263"/>
      <c r="M279" s="263"/>
      <c r="N279" s="263"/>
      <c r="O279" s="263"/>
      <c r="P279" s="263"/>
      <c r="Q279" s="263"/>
      <c r="R279" s="263"/>
      <c r="S279" s="263"/>
      <c r="T279" s="263"/>
      <c r="U279" s="263"/>
      <c r="V279" s="263"/>
      <c r="W279" s="263"/>
      <c r="X279" s="263"/>
      <c r="Y279" s="263"/>
      <c r="Z279" s="263"/>
      <c r="AA279" s="263"/>
      <c r="AB279" s="263"/>
      <c r="AC279" s="263"/>
      <c r="AD279" s="263"/>
      <c r="AE279" s="263"/>
      <c r="AF279" s="263"/>
      <c r="AG279" s="263"/>
      <c r="AH279" s="263"/>
      <c r="AI279" s="263"/>
      <c r="AJ279" s="263"/>
      <c r="AK279" s="263"/>
      <c r="AL279" s="263"/>
      <c r="AM279" s="263"/>
      <c r="AN279" s="263"/>
      <c r="AO279" s="269"/>
    </row>
    <row r="280" spans="3:41" x14ac:dyDescent="0.25">
      <c r="C280" s="268"/>
      <c r="E280" s="263"/>
      <c r="F280" s="263"/>
      <c r="G280" s="263"/>
      <c r="H280" s="263"/>
      <c r="I280" s="263"/>
      <c r="J280" s="263"/>
      <c r="K280" s="263"/>
      <c r="L280" s="263"/>
      <c r="M280" s="263"/>
      <c r="N280" s="263"/>
      <c r="O280" s="263"/>
      <c r="P280" s="263"/>
      <c r="Q280" s="263"/>
      <c r="R280" s="263"/>
      <c r="S280" s="263"/>
      <c r="T280" s="263"/>
      <c r="U280" s="263"/>
      <c r="V280" s="263"/>
      <c r="W280" s="263"/>
      <c r="X280" s="263"/>
      <c r="Y280" s="263"/>
      <c r="Z280" s="263"/>
      <c r="AA280" s="263"/>
      <c r="AB280" s="263"/>
      <c r="AC280" s="263"/>
      <c r="AD280" s="263"/>
      <c r="AE280" s="263"/>
      <c r="AF280" s="263"/>
      <c r="AG280" s="263"/>
      <c r="AH280" s="263"/>
      <c r="AI280" s="263"/>
      <c r="AJ280" s="263"/>
      <c r="AK280" s="263"/>
      <c r="AL280" s="263"/>
      <c r="AM280" s="263"/>
      <c r="AN280" s="263"/>
      <c r="AO280" s="269"/>
    </row>
    <row r="281" spans="3:41" x14ac:dyDescent="0.25">
      <c r="C281" s="268"/>
      <c r="E281" s="263"/>
      <c r="F281" s="263"/>
      <c r="G281" s="263"/>
      <c r="H281" s="263"/>
      <c r="I281" s="263"/>
      <c r="J281" s="263"/>
      <c r="K281" s="263"/>
      <c r="L281" s="263"/>
      <c r="M281" s="263"/>
      <c r="N281" s="263"/>
      <c r="O281" s="263"/>
      <c r="P281" s="263"/>
      <c r="Q281" s="263"/>
      <c r="R281" s="263"/>
      <c r="S281" s="263"/>
      <c r="T281" s="263"/>
      <c r="U281" s="263"/>
      <c r="V281" s="263"/>
      <c r="W281" s="263"/>
      <c r="X281" s="263"/>
      <c r="Y281" s="263"/>
      <c r="Z281" s="263"/>
      <c r="AA281" s="263"/>
      <c r="AB281" s="263"/>
      <c r="AC281" s="263"/>
      <c r="AD281" s="263"/>
      <c r="AE281" s="263"/>
      <c r="AF281" s="263"/>
      <c r="AG281" s="263"/>
      <c r="AH281" s="263"/>
      <c r="AI281" s="263"/>
      <c r="AJ281" s="263"/>
      <c r="AK281" s="263"/>
      <c r="AL281" s="263"/>
      <c r="AM281" s="263"/>
      <c r="AN281" s="263"/>
      <c r="AO281" s="269"/>
    </row>
    <row r="282" spans="3:41" x14ac:dyDescent="0.25">
      <c r="C282" s="268"/>
      <c r="E282" s="263"/>
      <c r="F282" s="263"/>
      <c r="G282" s="263"/>
      <c r="H282" s="263"/>
      <c r="I282" s="263"/>
      <c r="J282" s="263"/>
      <c r="K282" s="263"/>
      <c r="L282" s="263"/>
      <c r="M282" s="263"/>
      <c r="N282" s="263"/>
      <c r="O282" s="263"/>
      <c r="P282" s="263"/>
      <c r="Q282" s="263"/>
      <c r="R282" s="263"/>
      <c r="S282" s="263"/>
      <c r="T282" s="263"/>
      <c r="U282" s="263"/>
      <c r="V282" s="263"/>
      <c r="W282" s="263"/>
      <c r="X282" s="263"/>
      <c r="Y282" s="263"/>
      <c r="Z282" s="263"/>
      <c r="AA282" s="263"/>
      <c r="AB282" s="263"/>
      <c r="AC282" s="263"/>
      <c r="AD282" s="263"/>
      <c r="AE282" s="263"/>
      <c r="AF282" s="263"/>
      <c r="AG282" s="263"/>
      <c r="AH282" s="263"/>
      <c r="AI282" s="263"/>
      <c r="AJ282" s="263"/>
      <c r="AK282" s="263"/>
      <c r="AL282" s="263"/>
      <c r="AM282" s="263"/>
      <c r="AN282" s="263"/>
      <c r="AO282" s="269"/>
    </row>
    <row r="283" spans="3:41" x14ac:dyDescent="0.25">
      <c r="C283" s="268"/>
      <c r="E283" s="263"/>
      <c r="F283" s="263"/>
      <c r="G283" s="263"/>
      <c r="H283" s="263"/>
      <c r="I283" s="263"/>
      <c r="J283" s="263"/>
      <c r="K283" s="263"/>
      <c r="L283" s="263"/>
      <c r="M283" s="263"/>
      <c r="N283" s="263"/>
      <c r="O283" s="263"/>
      <c r="P283" s="263"/>
      <c r="Q283" s="263"/>
      <c r="R283" s="263"/>
      <c r="S283" s="263"/>
      <c r="T283" s="263"/>
      <c r="U283" s="263"/>
      <c r="V283" s="263"/>
      <c r="W283" s="263"/>
      <c r="X283" s="263"/>
      <c r="Y283" s="263"/>
      <c r="Z283" s="263"/>
      <c r="AA283" s="263"/>
      <c r="AB283" s="263"/>
      <c r="AC283" s="263"/>
      <c r="AD283" s="263"/>
      <c r="AE283" s="263"/>
      <c r="AF283" s="263"/>
      <c r="AG283" s="263"/>
      <c r="AH283" s="263"/>
      <c r="AI283" s="263"/>
      <c r="AJ283" s="263"/>
      <c r="AK283" s="263"/>
      <c r="AL283" s="263"/>
      <c r="AM283" s="263"/>
      <c r="AN283" s="263"/>
      <c r="AO283" s="269"/>
    </row>
    <row r="284" spans="3:41" x14ac:dyDescent="0.25">
      <c r="C284" s="268"/>
      <c r="E284" s="263"/>
      <c r="F284" s="263"/>
      <c r="G284" s="263"/>
      <c r="H284" s="263"/>
      <c r="I284" s="263"/>
      <c r="J284" s="263"/>
      <c r="K284" s="263"/>
      <c r="L284" s="263"/>
      <c r="M284" s="263"/>
      <c r="N284" s="263"/>
      <c r="O284" s="263"/>
      <c r="P284" s="263"/>
      <c r="Q284" s="263"/>
      <c r="R284" s="263"/>
      <c r="S284" s="263"/>
      <c r="T284" s="263"/>
      <c r="U284" s="263"/>
      <c r="V284" s="263"/>
      <c r="W284" s="263"/>
      <c r="X284" s="263"/>
      <c r="Y284" s="263"/>
      <c r="Z284" s="263"/>
      <c r="AA284" s="263"/>
      <c r="AB284" s="263"/>
      <c r="AC284" s="263"/>
      <c r="AD284" s="263"/>
      <c r="AE284" s="263"/>
      <c r="AF284" s="263"/>
      <c r="AG284" s="263"/>
      <c r="AH284" s="263"/>
      <c r="AI284" s="263"/>
      <c r="AJ284" s="263"/>
      <c r="AK284" s="263"/>
      <c r="AL284" s="263"/>
      <c r="AM284" s="263"/>
      <c r="AN284" s="263"/>
      <c r="AO284" s="269"/>
    </row>
    <row r="285" spans="3:41" x14ac:dyDescent="0.25">
      <c r="C285" s="268"/>
      <c r="E285" s="263"/>
      <c r="F285" s="263"/>
      <c r="G285" s="263"/>
      <c r="H285" s="263"/>
      <c r="I285" s="263"/>
      <c r="J285" s="263"/>
      <c r="K285" s="263"/>
      <c r="L285" s="263"/>
      <c r="M285" s="263"/>
      <c r="N285" s="263"/>
      <c r="O285" s="263"/>
      <c r="P285" s="263"/>
      <c r="Q285" s="263"/>
      <c r="R285" s="263"/>
      <c r="S285" s="263"/>
      <c r="T285" s="263"/>
      <c r="U285" s="263"/>
      <c r="V285" s="263"/>
      <c r="W285" s="263"/>
      <c r="X285" s="263"/>
      <c r="Y285" s="263"/>
      <c r="Z285" s="263"/>
      <c r="AA285" s="263"/>
      <c r="AB285" s="263"/>
      <c r="AC285" s="263"/>
      <c r="AD285" s="263"/>
      <c r="AE285" s="263"/>
      <c r="AF285" s="263"/>
      <c r="AG285" s="263"/>
      <c r="AH285" s="263"/>
      <c r="AI285" s="263"/>
      <c r="AJ285" s="263"/>
      <c r="AK285" s="263"/>
      <c r="AL285" s="263"/>
      <c r="AM285" s="263"/>
      <c r="AN285" s="263"/>
      <c r="AO285" s="269"/>
    </row>
    <row r="286" spans="3:41" x14ac:dyDescent="0.25">
      <c r="C286" s="268"/>
      <c r="E286" s="263"/>
      <c r="F286" s="263"/>
      <c r="G286" s="263"/>
      <c r="H286" s="263"/>
      <c r="I286" s="263"/>
      <c r="J286" s="263"/>
      <c r="K286" s="263"/>
      <c r="L286" s="263"/>
      <c r="M286" s="263"/>
      <c r="N286" s="263"/>
      <c r="O286" s="263"/>
      <c r="P286" s="263"/>
      <c r="Q286" s="263"/>
      <c r="R286" s="263"/>
      <c r="S286" s="263"/>
      <c r="T286" s="263"/>
      <c r="U286" s="263"/>
      <c r="V286" s="263"/>
      <c r="W286" s="263"/>
      <c r="X286" s="263"/>
      <c r="Y286" s="263"/>
      <c r="Z286" s="263"/>
      <c r="AA286" s="263"/>
      <c r="AB286" s="263"/>
      <c r="AC286" s="263"/>
      <c r="AD286" s="263"/>
      <c r="AE286" s="263"/>
      <c r="AF286" s="263"/>
      <c r="AG286" s="263"/>
      <c r="AH286" s="263"/>
      <c r="AI286" s="263"/>
      <c r="AJ286" s="263"/>
      <c r="AK286" s="263"/>
      <c r="AL286" s="263"/>
      <c r="AM286" s="263"/>
      <c r="AN286" s="263"/>
      <c r="AO286" s="269"/>
    </row>
    <row r="287" spans="3:41" x14ac:dyDescent="0.25">
      <c r="C287" s="268"/>
      <c r="E287" s="263"/>
      <c r="F287" s="263"/>
      <c r="G287" s="263"/>
      <c r="H287" s="263"/>
      <c r="I287" s="263"/>
      <c r="J287" s="263"/>
      <c r="K287" s="263"/>
      <c r="L287" s="263"/>
      <c r="M287" s="263"/>
      <c r="N287" s="263"/>
      <c r="O287" s="263"/>
      <c r="P287" s="263"/>
      <c r="Q287" s="263"/>
      <c r="R287" s="263"/>
      <c r="S287" s="263"/>
      <c r="T287" s="263"/>
      <c r="U287" s="263"/>
      <c r="V287" s="263"/>
      <c r="W287" s="263"/>
      <c r="X287" s="263"/>
      <c r="Y287" s="263"/>
      <c r="Z287" s="263"/>
      <c r="AA287" s="263"/>
      <c r="AB287" s="263"/>
      <c r="AC287" s="263"/>
      <c r="AD287" s="263"/>
      <c r="AE287" s="263"/>
      <c r="AF287" s="263"/>
      <c r="AG287" s="263"/>
      <c r="AH287" s="263"/>
      <c r="AI287" s="263"/>
      <c r="AJ287" s="263"/>
      <c r="AK287" s="263"/>
      <c r="AL287" s="263"/>
      <c r="AM287" s="263"/>
      <c r="AN287" s="263"/>
      <c r="AO287" s="269"/>
    </row>
    <row r="288" spans="3:41" x14ac:dyDescent="0.25">
      <c r="C288" s="268"/>
      <c r="E288" s="263"/>
      <c r="F288" s="263"/>
      <c r="G288" s="263"/>
      <c r="H288" s="263"/>
      <c r="I288" s="263"/>
      <c r="J288" s="263"/>
      <c r="K288" s="263"/>
      <c r="L288" s="263"/>
      <c r="M288" s="263"/>
      <c r="N288" s="263"/>
      <c r="O288" s="263"/>
      <c r="P288" s="263"/>
      <c r="Q288" s="263"/>
      <c r="R288" s="263"/>
      <c r="S288" s="263"/>
      <c r="T288" s="263"/>
      <c r="U288" s="263"/>
      <c r="V288" s="263"/>
      <c r="W288" s="263"/>
      <c r="X288" s="263"/>
      <c r="Y288" s="263"/>
      <c r="Z288" s="263"/>
      <c r="AA288" s="263"/>
      <c r="AB288" s="263"/>
      <c r="AC288" s="263"/>
      <c r="AD288" s="263"/>
      <c r="AE288" s="263"/>
      <c r="AF288" s="263"/>
      <c r="AG288" s="263"/>
      <c r="AH288" s="263"/>
      <c r="AI288" s="263"/>
      <c r="AJ288" s="263"/>
      <c r="AK288" s="263"/>
      <c r="AL288" s="263"/>
      <c r="AM288" s="263"/>
      <c r="AN288" s="263"/>
      <c r="AO288" s="269"/>
    </row>
    <row r="289" spans="3:41" x14ac:dyDescent="0.25">
      <c r="C289" s="268"/>
      <c r="E289" s="263"/>
      <c r="F289" s="263"/>
      <c r="G289" s="263"/>
      <c r="H289" s="263"/>
      <c r="I289" s="263"/>
      <c r="J289" s="263"/>
      <c r="K289" s="263"/>
      <c r="L289" s="263"/>
      <c r="M289" s="263"/>
      <c r="N289" s="263"/>
      <c r="O289" s="263"/>
      <c r="P289" s="263"/>
      <c r="Q289" s="263"/>
      <c r="R289" s="263"/>
      <c r="S289" s="263"/>
      <c r="T289" s="263"/>
      <c r="U289" s="263"/>
      <c r="V289" s="263"/>
      <c r="W289" s="263"/>
      <c r="X289" s="263"/>
      <c r="Y289" s="263"/>
      <c r="Z289" s="263"/>
      <c r="AA289" s="263"/>
      <c r="AB289" s="263"/>
      <c r="AC289" s="263"/>
      <c r="AD289" s="263"/>
      <c r="AE289" s="263"/>
      <c r="AF289" s="263"/>
      <c r="AG289" s="263"/>
      <c r="AH289" s="263"/>
      <c r="AI289" s="263"/>
      <c r="AJ289" s="263"/>
      <c r="AK289" s="263"/>
      <c r="AL289" s="263"/>
      <c r="AM289" s="263"/>
      <c r="AN289" s="263"/>
      <c r="AO289" s="269"/>
    </row>
    <row r="290" spans="3:41" x14ac:dyDescent="0.25">
      <c r="C290" s="268"/>
      <c r="E290" s="263"/>
      <c r="F290" s="263"/>
      <c r="G290" s="263"/>
      <c r="H290" s="263"/>
      <c r="I290" s="263"/>
      <c r="J290" s="263"/>
      <c r="K290" s="263"/>
      <c r="L290" s="263"/>
      <c r="M290" s="263"/>
      <c r="N290" s="263"/>
      <c r="O290" s="263"/>
      <c r="P290" s="263"/>
      <c r="Q290" s="263"/>
      <c r="R290" s="263"/>
      <c r="S290" s="263"/>
      <c r="T290" s="263"/>
      <c r="U290" s="263"/>
      <c r="V290" s="263"/>
      <c r="W290" s="263"/>
      <c r="X290" s="263"/>
      <c r="Y290" s="263"/>
      <c r="Z290" s="263"/>
      <c r="AA290" s="263"/>
      <c r="AB290" s="263"/>
      <c r="AC290" s="263"/>
      <c r="AD290" s="263"/>
      <c r="AE290" s="263"/>
      <c r="AF290" s="263"/>
      <c r="AG290" s="263"/>
      <c r="AH290" s="263"/>
      <c r="AI290" s="263"/>
      <c r="AJ290" s="263"/>
      <c r="AK290" s="263"/>
      <c r="AL290" s="263"/>
      <c r="AM290" s="263"/>
      <c r="AN290" s="263"/>
      <c r="AO290" s="269"/>
    </row>
    <row r="291" spans="3:41" x14ac:dyDescent="0.25">
      <c r="C291" s="268"/>
      <c r="E291" s="263"/>
      <c r="F291" s="263"/>
      <c r="G291" s="263"/>
      <c r="H291" s="263"/>
      <c r="I291" s="263"/>
      <c r="J291" s="263"/>
      <c r="K291" s="263"/>
      <c r="L291" s="263"/>
      <c r="M291" s="263"/>
      <c r="N291" s="263"/>
      <c r="O291" s="263"/>
      <c r="P291" s="263"/>
      <c r="Q291" s="263"/>
      <c r="R291" s="263"/>
      <c r="S291" s="263"/>
      <c r="T291" s="263"/>
      <c r="U291" s="263"/>
      <c r="V291" s="263"/>
      <c r="W291" s="263"/>
      <c r="X291" s="263"/>
      <c r="Y291" s="263"/>
      <c r="Z291" s="263"/>
      <c r="AA291" s="263"/>
      <c r="AB291" s="263"/>
      <c r="AC291" s="263"/>
      <c r="AD291" s="263"/>
      <c r="AE291" s="263"/>
      <c r="AF291" s="263"/>
      <c r="AG291" s="263"/>
      <c r="AH291" s="263"/>
      <c r="AI291" s="263"/>
      <c r="AJ291" s="263"/>
      <c r="AK291" s="263"/>
      <c r="AL291" s="263"/>
      <c r="AM291" s="263"/>
      <c r="AN291" s="263"/>
      <c r="AO291" s="269"/>
    </row>
    <row r="292" spans="3:41" x14ac:dyDescent="0.25">
      <c r="C292" s="268"/>
      <c r="E292" s="263"/>
      <c r="F292" s="263"/>
      <c r="G292" s="263"/>
      <c r="H292" s="263"/>
      <c r="I292" s="263"/>
      <c r="J292" s="263"/>
      <c r="K292" s="263"/>
      <c r="L292" s="263"/>
      <c r="M292" s="263"/>
      <c r="N292" s="263"/>
      <c r="O292" s="263"/>
      <c r="P292" s="263"/>
      <c r="Q292" s="263"/>
      <c r="R292" s="263"/>
      <c r="S292" s="263"/>
      <c r="T292" s="263"/>
      <c r="U292" s="263"/>
      <c r="V292" s="263"/>
      <c r="W292" s="263"/>
      <c r="X292" s="263"/>
      <c r="Y292" s="263"/>
      <c r="Z292" s="263"/>
      <c r="AA292" s="263"/>
      <c r="AB292" s="263"/>
      <c r="AC292" s="263"/>
      <c r="AD292" s="263"/>
      <c r="AE292" s="263"/>
      <c r="AF292" s="263"/>
      <c r="AG292" s="263"/>
      <c r="AH292" s="263"/>
      <c r="AI292" s="263"/>
      <c r="AJ292" s="263"/>
      <c r="AK292" s="263"/>
      <c r="AL292" s="263"/>
      <c r="AM292" s="263"/>
      <c r="AN292" s="263"/>
      <c r="AO292" s="269"/>
    </row>
    <row r="293" spans="3:41" x14ac:dyDescent="0.25">
      <c r="C293" s="268"/>
      <c r="E293" s="263"/>
      <c r="F293" s="263"/>
      <c r="G293" s="263"/>
      <c r="H293" s="263"/>
      <c r="I293" s="263"/>
      <c r="J293" s="263"/>
      <c r="K293" s="263"/>
      <c r="L293" s="263"/>
      <c r="M293" s="263"/>
      <c r="N293" s="263"/>
      <c r="O293" s="263"/>
      <c r="P293" s="263"/>
      <c r="Q293" s="263"/>
      <c r="R293" s="263"/>
      <c r="S293" s="263"/>
      <c r="T293" s="263"/>
      <c r="U293" s="263"/>
      <c r="V293" s="263"/>
      <c r="W293" s="263"/>
      <c r="X293" s="263"/>
      <c r="Y293" s="263"/>
      <c r="Z293" s="263"/>
      <c r="AA293" s="263"/>
      <c r="AB293" s="263"/>
      <c r="AC293" s="263"/>
      <c r="AD293" s="263"/>
      <c r="AE293" s="263"/>
      <c r="AF293" s="263"/>
      <c r="AG293" s="263"/>
      <c r="AH293" s="263"/>
      <c r="AI293" s="263"/>
      <c r="AJ293" s="263"/>
      <c r="AK293" s="263"/>
      <c r="AL293" s="263"/>
      <c r="AM293" s="263"/>
      <c r="AN293" s="263"/>
      <c r="AO293" s="269"/>
    </row>
    <row r="294" spans="3:41" x14ac:dyDescent="0.25">
      <c r="C294" s="268"/>
      <c r="E294" s="263"/>
      <c r="F294" s="263"/>
      <c r="G294" s="263"/>
      <c r="H294" s="263"/>
      <c r="I294" s="263"/>
      <c r="J294" s="263"/>
      <c r="K294" s="263"/>
      <c r="L294" s="263"/>
      <c r="M294" s="263"/>
      <c r="N294" s="263"/>
      <c r="O294" s="263"/>
      <c r="P294" s="263"/>
      <c r="Q294" s="263"/>
      <c r="R294" s="263"/>
      <c r="S294" s="263"/>
      <c r="T294" s="263"/>
      <c r="U294" s="263"/>
      <c r="V294" s="263"/>
      <c r="W294" s="263"/>
      <c r="X294" s="263"/>
      <c r="Y294" s="263"/>
      <c r="Z294" s="263"/>
      <c r="AA294" s="263"/>
      <c r="AB294" s="263"/>
      <c r="AC294" s="263"/>
      <c r="AD294" s="263"/>
      <c r="AE294" s="263"/>
      <c r="AF294" s="263"/>
      <c r="AG294" s="263"/>
      <c r="AH294" s="263"/>
      <c r="AI294" s="263"/>
      <c r="AJ294" s="263"/>
      <c r="AK294" s="263"/>
      <c r="AL294" s="263"/>
      <c r="AM294" s="263"/>
      <c r="AN294" s="263"/>
      <c r="AO294" s="269"/>
    </row>
    <row r="295" spans="3:41" x14ac:dyDescent="0.25">
      <c r="C295" s="278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279"/>
    </row>
    <row r="296" spans="3:41" ht="60" customHeight="1" thickBot="1" x14ac:dyDescent="0.3">
      <c r="C296" s="272" t="str">
        <f>+C253</f>
        <v xml:space="preserve">“CREACIÓN DE TROCHA CARROZABLE ENTRE LAS LOCALIDADES DE MITOHUILCA Y ATACCARA DEL DISTRITO DE OCOBAMBA - PROVINCIA DE CHINCHEROS - DEPARTAMENTO DE APURIMAC” </v>
      </c>
      <c r="D296" s="273"/>
      <c r="E296" s="273"/>
      <c r="F296" s="273"/>
      <c r="G296" s="273"/>
      <c r="H296" s="273"/>
      <c r="I296" s="273"/>
      <c r="J296" s="273"/>
      <c r="K296" s="273"/>
      <c r="L296" s="273"/>
      <c r="M296" s="273"/>
      <c r="N296" s="273"/>
      <c r="O296" s="273"/>
      <c r="P296" s="273"/>
      <c r="Q296" s="273"/>
      <c r="R296" s="273"/>
      <c r="S296" s="273"/>
      <c r="T296" s="273"/>
      <c r="U296" s="273"/>
      <c r="V296" s="273"/>
      <c r="W296" s="273"/>
      <c r="X296" s="273"/>
      <c r="Y296" s="273"/>
      <c r="Z296" s="273"/>
      <c r="AA296" s="273"/>
      <c r="AB296" s="273"/>
      <c r="AC296" s="273"/>
      <c r="AD296" s="273"/>
      <c r="AE296" s="273"/>
      <c r="AF296" s="273"/>
      <c r="AG296" s="273"/>
      <c r="AH296" s="273"/>
      <c r="AI296" s="273"/>
      <c r="AJ296" s="273"/>
      <c r="AK296" s="273"/>
      <c r="AL296" s="273"/>
      <c r="AM296" s="273"/>
      <c r="AN296" s="273"/>
      <c r="AO296" s="274"/>
    </row>
    <row r="297" spans="3:41" ht="16.5" thickBot="1" x14ac:dyDescent="0.3"/>
    <row r="298" spans="3:41" x14ac:dyDescent="0.25">
      <c r="C298" s="264"/>
      <c r="D298" s="265"/>
      <c r="E298" s="266"/>
      <c r="F298" s="266"/>
      <c r="G298" s="266"/>
      <c r="H298" s="266"/>
      <c r="I298" s="266"/>
      <c r="J298" s="266"/>
      <c r="K298" s="266"/>
      <c r="L298" s="266"/>
      <c r="M298" s="266"/>
      <c r="N298" s="266"/>
      <c r="O298" s="266"/>
      <c r="P298" s="266"/>
      <c r="Q298" s="266"/>
      <c r="R298" s="266"/>
      <c r="S298" s="266"/>
      <c r="T298" s="266"/>
      <c r="U298" s="266"/>
      <c r="V298" s="266"/>
      <c r="W298" s="266"/>
      <c r="X298" s="266"/>
      <c r="Y298" s="266"/>
      <c r="Z298" s="266"/>
      <c r="AA298" s="266"/>
      <c r="AB298" s="266"/>
      <c r="AC298" s="266"/>
      <c r="AD298" s="266"/>
      <c r="AE298" s="266"/>
      <c r="AF298" s="266"/>
      <c r="AG298" s="266"/>
      <c r="AH298" s="266"/>
      <c r="AI298" s="266"/>
      <c r="AJ298" s="266"/>
      <c r="AK298" s="266"/>
      <c r="AL298" s="266"/>
      <c r="AM298" s="266"/>
      <c r="AN298" s="266"/>
      <c r="AO298" s="267"/>
    </row>
    <row r="299" spans="3:41" x14ac:dyDescent="0.25">
      <c r="C299" s="268"/>
      <c r="E299" s="263"/>
      <c r="F299" s="263"/>
      <c r="G299" s="263"/>
      <c r="H299" s="263"/>
      <c r="I299" s="263"/>
      <c r="J299" s="263"/>
      <c r="K299" s="263"/>
      <c r="L299" s="263"/>
      <c r="M299" s="263"/>
      <c r="N299" s="263"/>
      <c r="O299" s="263"/>
      <c r="P299" s="263"/>
      <c r="Q299" s="263"/>
      <c r="R299" s="263"/>
      <c r="S299" s="263"/>
      <c r="T299" s="263"/>
      <c r="U299" s="263"/>
      <c r="V299" s="263"/>
      <c r="W299" s="263"/>
      <c r="X299" s="263"/>
      <c r="Y299" s="263"/>
      <c r="Z299" s="263"/>
      <c r="AA299" s="263"/>
      <c r="AB299" s="263"/>
      <c r="AC299" s="263"/>
      <c r="AD299" s="263"/>
      <c r="AE299" s="263"/>
      <c r="AF299" s="263"/>
      <c r="AG299" s="263"/>
      <c r="AH299" s="263"/>
      <c r="AI299" s="263"/>
      <c r="AJ299" s="263"/>
      <c r="AK299" s="263"/>
      <c r="AL299" s="263"/>
      <c r="AM299" s="263"/>
      <c r="AN299" s="263"/>
      <c r="AO299" s="269"/>
    </row>
    <row r="300" spans="3:41" x14ac:dyDescent="0.25">
      <c r="C300" s="268"/>
      <c r="E300" s="263"/>
      <c r="F300" s="263"/>
      <c r="G300" s="263"/>
      <c r="H300" s="263"/>
      <c r="I300" s="263"/>
      <c r="J300" s="263"/>
      <c r="K300" s="263"/>
      <c r="L300" s="263"/>
      <c r="M300" s="263"/>
      <c r="N300" s="263"/>
      <c r="O300" s="263"/>
      <c r="P300" s="263"/>
      <c r="Q300" s="263"/>
      <c r="R300" s="263"/>
      <c r="S300" s="263"/>
      <c r="T300" s="263"/>
      <c r="U300" s="263"/>
      <c r="V300" s="263"/>
      <c r="W300" s="263"/>
      <c r="X300" s="263"/>
      <c r="Y300" s="263"/>
      <c r="Z300" s="263"/>
      <c r="AA300" s="263"/>
      <c r="AB300" s="263"/>
      <c r="AC300" s="263"/>
      <c r="AD300" s="263"/>
      <c r="AE300" s="263"/>
      <c r="AF300" s="263"/>
      <c r="AG300" s="263"/>
      <c r="AH300" s="263"/>
      <c r="AI300" s="263"/>
      <c r="AJ300" s="263"/>
      <c r="AK300" s="263"/>
      <c r="AL300" s="263"/>
      <c r="AM300" s="263"/>
      <c r="AN300" s="263"/>
      <c r="AO300" s="269"/>
    </row>
    <row r="301" spans="3:41" x14ac:dyDescent="0.25">
      <c r="C301" s="268"/>
      <c r="E301" s="263"/>
      <c r="F301" s="263"/>
      <c r="G301" s="263"/>
      <c r="H301" s="263"/>
      <c r="I301" s="263"/>
      <c r="J301" s="263"/>
      <c r="K301" s="263"/>
      <c r="L301" s="263"/>
      <c r="M301" s="263"/>
      <c r="N301" s="263"/>
      <c r="O301" s="263"/>
      <c r="P301" s="263"/>
      <c r="Q301" s="263"/>
      <c r="R301" s="263"/>
      <c r="S301" s="263"/>
      <c r="T301" s="263"/>
      <c r="U301" s="263"/>
      <c r="V301" s="263"/>
      <c r="W301" s="263"/>
      <c r="X301" s="263"/>
      <c r="Y301" s="263"/>
      <c r="Z301" s="263"/>
      <c r="AA301" s="263"/>
      <c r="AB301" s="263"/>
      <c r="AC301" s="263"/>
      <c r="AD301" s="263"/>
      <c r="AE301" s="263"/>
      <c r="AF301" s="263"/>
      <c r="AG301" s="263"/>
      <c r="AH301" s="263"/>
      <c r="AI301" s="263"/>
      <c r="AJ301" s="263"/>
      <c r="AK301" s="263"/>
      <c r="AL301" s="263"/>
      <c r="AM301" s="263"/>
      <c r="AN301" s="263"/>
      <c r="AO301" s="269"/>
    </row>
    <row r="302" spans="3:41" x14ac:dyDescent="0.25">
      <c r="C302" s="268"/>
      <c r="E302" s="263"/>
      <c r="F302" s="263"/>
      <c r="G302" s="263"/>
      <c r="H302" s="263"/>
      <c r="I302" s="263"/>
      <c r="J302" s="263"/>
      <c r="K302" s="263"/>
      <c r="L302" s="263"/>
      <c r="M302" s="263"/>
      <c r="N302" s="263"/>
      <c r="O302" s="263"/>
      <c r="P302" s="263"/>
      <c r="Q302" s="263"/>
      <c r="R302" s="263"/>
      <c r="S302" s="263"/>
      <c r="T302" s="263"/>
      <c r="U302" s="263"/>
      <c r="V302" s="263"/>
      <c r="W302" s="263"/>
      <c r="X302" s="263"/>
      <c r="Y302" s="263"/>
      <c r="Z302" s="263"/>
      <c r="AA302" s="263"/>
      <c r="AB302" s="263"/>
      <c r="AC302" s="263"/>
      <c r="AD302" s="263"/>
      <c r="AE302" s="263"/>
      <c r="AF302" s="263"/>
      <c r="AG302" s="263"/>
      <c r="AH302" s="263"/>
      <c r="AI302" s="263"/>
      <c r="AJ302" s="263"/>
      <c r="AK302" s="263"/>
      <c r="AL302" s="263"/>
      <c r="AM302" s="263"/>
      <c r="AN302" s="263"/>
      <c r="AO302" s="269"/>
    </row>
    <row r="303" spans="3:41" x14ac:dyDescent="0.25">
      <c r="C303" s="268"/>
      <c r="E303" s="263"/>
      <c r="F303" s="263"/>
      <c r="G303" s="263"/>
      <c r="H303" s="263"/>
      <c r="I303" s="263"/>
      <c r="J303" s="263"/>
      <c r="K303" s="263"/>
      <c r="L303" s="263"/>
      <c r="M303" s="263"/>
      <c r="N303" s="263"/>
      <c r="O303" s="263"/>
      <c r="P303" s="263"/>
      <c r="Q303" s="263"/>
      <c r="R303" s="263"/>
      <c r="S303" s="263"/>
      <c r="T303" s="263"/>
      <c r="U303" s="263"/>
      <c r="V303" s="263"/>
      <c r="W303" s="263"/>
      <c r="X303" s="263"/>
      <c r="Y303" s="263"/>
      <c r="Z303" s="263"/>
      <c r="AA303" s="263"/>
      <c r="AB303" s="263"/>
      <c r="AC303" s="263"/>
      <c r="AD303" s="263"/>
      <c r="AE303" s="263"/>
      <c r="AF303" s="263"/>
      <c r="AG303" s="263"/>
      <c r="AH303" s="263"/>
      <c r="AI303" s="263"/>
      <c r="AJ303" s="263"/>
      <c r="AK303" s="263"/>
      <c r="AL303" s="263"/>
      <c r="AM303" s="263"/>
      <c r="AN303" s="263"/>
      <c r="AO303" s="269"/>
    </row>
    <row r="304" spans="3:41" x14ac:dyDescent="0.25">
      <c r="C304" s="268"/>
      <c r="E304" s="263"/>
      <c r="F304" s="263"/>
      <c r="G304" s="263"/>
      <c r="H304" s="263"/>
      <c r="I304" s="263"/>
      <c r="J304" s="263"/>
      <c r="K304" s="263"/>
      <c r="L304" s="263"/>
      <c r="M304" s="263"/>
      <c r="N304" s="263"/>
      <c r="O304" s="263"/>
      <c r="P304" s="263"/>
      <c r="Q304" s="263"/>
      <c r="R304" s="263"/>
      <c r="S304" s="263"/>
      <c r="T304" s="263"/>
      <c r="U304" s="263"/>
      <c r="V304" s="263"/>
      <c r="W304" s="263"/>
      <c r="X304" s="263"/>
      <c r="Y304" s="263"/>
      <c r="Z304" s="263"/>
      <c r="AA304" s="263"/>
      <c r="AB304" s="263"/>
      <c r="AC304" s="263"/>
      <c r="AD304" s="263"/>
      <c r="AE304" s="263"/>
      <c r="AF304" s="263"/>
      <c r="AG304" s="263"/>
      <c r="AH304" s="263"/>
      <c r="AI304" s="263"/>
      <c r="AJ304" s="263"/>
      <c r="AK304" s="263"/>
      <c r="AL304" s="263"/>
      <c r="AM304" s="263"/>
      <c r="AN304" s="263"/>
      <c r="AO304" s="269"/>
    </row>
    <row r="305" spans="3:41" x14ac:dyDescent="0.25">
      <c r="C305" s="268"/>
      <c r="E305" s="263"/>
      <c r="F305" s="263"/>
      <c r="G305" s="263"/>
      <c r="H305" s="263"/>
      <c r="I305" s="263"/>
      <c r="J305" s="263"/>
      <c r="K305" s="263"/>
      <c r="L305" s="263"/>
      <c r="M305" s="263"/>
      <c r="N305" s="263"/>
      <c r="O305" s="263"/>
      <c r="P305" s="263"/>
      <c r="Q305" s="263"/>
      <c r="R305" s="263"/>
      <c r="S305" s="263"/>
      <c r="T305" s="263"/>
      <c r="U305" s="263"/>
      <c r="V305" s="263"/>
      <c r="W305" s="263"/>
      <c r="X305" s="263"/>
      <c r="Y305" s="263"/>
      <c r="Z305" s="263"/>
      <c r="AA305" s="263"/>
      <c r="AB305" s="263"/>
      <c r="AC305" s="263"/>
      <c r="AD305" s="263"/>
      <c r="AE305" s="263"/>
      <c r="AF305" s="263"/>
      <c r="AG305" s="263"/>
      <c r="AH305" s="263"/>
      <c r="AI305" s="263"/>
      <c r="AJ305" s="263"/>
      <c r="AK305" s="263"/>
      <c r="AL305" s="263"/>
      <c r="AM305" s="263"/>
      <c r="AN305" s="263"/>
      <c r="AO305" s="269"/>
    </row>
    <row r="306" spans="3:41" x14ac:dyDescent="0.25">
      <c r="C306" s="268"/>
      <c r="E306" s="263"/>
      <c r="F306" s="263"/>
      <c r="G306" s="263"/>
      <c r="H306" s="263"/>
      <c r="I306" s="263"/>
      <c r="J306" s="263"/>
      <c r="K306" s="263"/>
      <c r="L306" s="263"/>
      <c r="M306" s="263"/>
      <c r="N306" s="263"/>
      <c r="O306" s="263"/>
      <c r="P306" s="263"/>
      <c r="Q306" s="263"/>
      <c r="R306" s="263"/>
      <c r="S306" s="263"/>
      <c r="T306" s="263"/>
      <c r="U306" s="263"/>
      <c r="V306" s="263"/>
      <c r="W306" s="263"/>
      <c r="X306" s="263"/>
      <c r="Y306" s="263"/>
      <c r="Z306" s="263"/>
      <c r="AA306" s="263"/>
      <c r="AB306" s="263"/>
      <c r="AC306" s="263"/>
      <c r="AD306" s="263"/>
      <c r="AE306" s="263"/>
      <c r="AF306" s="263"/>
      <c r="AG306" s="263"/>
      <c r="AH306" s="263"/>
      <c r="AI306" s="263"/>
      <c r="AJ306" s="263"/>
      <c r="AK306" s="263"/>
      <c r="AL306" s="263"/>
      <c r="AM306" s="263"/>
      <c r="AN306" s="263"/>
      <c r="AO306" s="269"/>
    </row>
    <row r="307" spans="3:41" x14ac:dyDescent="0.25">
      <c r="C307" s="268"/>
      <c r="E307" s="263"/>
      <c r="F307" s="263"/>
      <c r="G307" s="263"/>
      <c r="H307" s="263"/>
      <c r="I307" s="263"/>
      <c r="J307" s="263"/>
      <c r="K307" s="263"/>
      <c r="L307" s="263"/>
      <c r="M307" s="263"/>
      <c r="N307" s="263"/>
      <c r="O307" s="263"/>
      <c r="P307" s="263"/>
      <c r="Q307" s="263"/>
      <c r="R307" s="263"/>
      <c r="S307" s="263"/>
      <c r="T307" s="263"/>
      <c r="U307" s="263"/>
      <c r="V307" s="263"/>
      <c r="W307" s="263"/>
      <c r="X307" s="263"/>
      <c r="Y307" s="263"/>
      <c r="Z307" s="263"/>
      <c r="AA307" s="263"/>
      <c r="AB307" s="263"/>
      <c r="AC307" s="263"/>
      <c r="AD307" s="263"/>
      <c r="AE307" s="263"/>
      <c r="AF307" s="263"/>
      <c r="AG307" s="263"/>
      <c r="AH307" s="263"/>
      <c r="AI307" s="263"/>
      <c r="AJ307" s="263"/>
      <c r="AK307" s="263"/>
      <c r="AL307" s="263"/>
      <c r="AM307" s="263"/>
      <c r="AN307" s="263"/>
      <c r="AO307" s="269"/>
    </row>
    <row r="308" spans="3:41" x14ac:dyDescent="0.25">
      <c r="C308" s="268"/>
      <c r="E308" s="263"/>
      <c r="F308" s="263"/>
      <c r="G308" s="263"/>
      <c r="H308" s="263"/>
      <c r="I308" s="263"/>
      <c r="J308" s="263"/>
      <c r="K308" s="263"/>
      <c r="L308" s="263"/>
      <c r="M308" s="263"/>
      <c r="N308" s="263"/>
      <c r="O308" s="263"/>
      <c r="P308" s="263"/>
      <c r="Q308" s="263"/>
      <c r="R308" s="263"/>
      <c r="S308" s="263"/>
      <c r="T308" s="263"/>
      <c r="U308" s="263"/>
      <c r="V308" s="263"/>
      <c r="W308" s="263"/>
      <c r="X308" s="263"/>
      <c r="Y308" s="263"/>
      <c r="Z308" s="263"/>
      <c r="AA308" s="263"/>
      <c r="AB308" s="263"/>
      <c r="AC308" s="263"/>
      <c r="AD308" s="263"/>
      <c r="AE308" s="263"/>
      <c r="AF308" s="263"/>
      <c r="AG308" s="263"/>
      <c r="AH308" s="263"/>
      <c r="AI308" s="263"/>
      <c r="AJ308" s="263"/>
      <c r="AK308" s="263"/>
      <c r="AL308" s="263"/>
      <c r="AM308" s="263"/>
      <c r="AN308" s="263"/>
      <c r="AO308" s="269"/>
    </row>
    <row r="309" spans="3:41" x14ac:dyDescent="0.25">
      <c r="C309" s="268"/>
      <c r="E309" s="263"/>
      <c r="F309" s="263"/>
      <c r="G309" s="263"/>
      <c r="H309" s="263"/>
      <c r="I309" s="263"/>
      <c r="J309" s="263"/>
      <c r="K309" s="263"/>
      <c r="L309" s="263"/>
      <c r="M309" s="263"/>
      <c r="N309" s="263"/>
      <c r="O309" s="263"/>
      <c r="P309" s="263"/>
      <c r="Q309" s="263"/>
      <c r="R309" s="263"/>
      <c r="S309" s="263"/>
      <c r="T309" s="263"/>
      <c r="U309" s="263"/>
      <c r="V309" s="263"/>
      <c r="W309" s="263"/>
      <c r="X309" s="263"/>
      <c r="Y309" s="263"/>
      <c r="Z309" s="263"/>
      <c r="AA309" s="263"/>
      <c r="AB309" s="263"/>
      <c r="AC309" s="263"/>
      <c r="AD309" s="263"/>
      <c r="AE309" s="263"/>
      <c r="AF309" s="263"/>
      <c r="AG309" s="263"/>
      <c r="AH309" s="263"/>
      <c r="AI309" s="263"/>
      <c r="AJ309" s="263"/>
      <c r="AK309" s="263"/>
      <c r="AL309" s="263"/>
      <c r="AM309" s="263"/>
      <c r="AN309" s="263"/>
      <c r="AO309" s="269"/>
    </row>
    <row r="310" spans="3:41" x14ac:dyDescent="0.25">
      <c r="C310" s="268"/>
      <c r="E310" s="263"/>
      <c r="F310" s="263"/>
      <c r="G310" s="263"/>
      <c r="H310" s="263"/>
      <c r="I310" s="263"/>
      <c r="J310" s="263"/>
      <c r="K310" s="263"/>
      <c r="L310" s="263"/>
      <c r="M310" s="263"/>
      <c r="N310" s="263"/>
      <c r="O310" s="263"/>
      <c r="P310" s="263"/>
      <c r="Q310" s="263"/>
      <c r="R310" s="263"/>
      <c r="S310" s="263"/>
      <c r="T310" s="263"/>
      <c r="U310" s="263"/>
      <c r="V310" s="263"/>
      <c r="W310" s="263"/>
      <c r="X310" s="263"/>
      <c r="Y310" s="263"/>
      <c r="Z310" s="263"/>
      <c r="AA310" s="263"/>
      <c r="AB310" s="263"/>
      <c r="AC310" s="263"/>
      <c r="AD310" s="263"/>
      <c r="AE310" s="263"/>
      <c r="AF310" s="263"/>
      <c r="AG310" s="263"/>
      <c r="AH310" s="263"/>
      <c r="AI310" s="263"/>
      <c r="AJ310" s="263"/>
      <c r="AK310" s="263"/>
      <c r="AL310" s="263"/>
      <c r="AM310" s="263"/>
      <c r="AN310" s="263"/>
      <c r="AO310" s="269"/>
    </row>
    <row r="311" spans="3:41" x14ac:dyDescent="0.25">
      <c r="C311" s="268"/>
      <c r="E311" s="263"/>
      <c r="F311" s="263"/>
      <c r="G311" s="263"/>
      <c r="H311" s="263"/>
      <c r="I311" s="263"/>
      <c r="J311" s="263"/>
      <c r="K311" s="263"/>
      <c r="L311" s="263"/>
      <c r="M311" s="263"/>
      <c r="N311" s="263"/>
      <c r="O311" s="263"/>
      <c r="P311" s="263"/>
      <c r="Q311" s="263"/>
      <c r="R311" s="263"/>
      <c r="S311" s="263"/>
      <c r="T311" s="263"/>
      <c r="U311" s="263"/>
      <c r="V311" s="263"/>
      <c r="W311" s="263"/>
      <c r="X311" s="263"/>
      <c r="Y311" s="263"/>
      <c r="Z311" s="263"/>
      <c r="AA311" s="263"/>
      <c r="AB311" s="263"/>
      <c r="AC311" s="263"/>
      <c r="AD311" s="263"/>
      <c r="AE311" s="263"/>
      <c r="AF311" s="263"/>
      <c r="AG311" s="263"/>
      <c r="AH311" s="263"/>
      <c r="AI311" s="263"/>
      <c r="AJ311" s="263"/>
      <c r="AK311" s="263"/>
      <c r="AL311" s="263"/>
      <c r="AM311" s="263"/>
      <c r="AN311" s="263"/>
      <c r="AO311" s="269"/>
    </row>
    <row r="312" spans="3:41" x14ac:dyDescent="0.25">
      <c r="C312" s="268"/>
      <c r="E312" s="263"/>
      <c r="F312" s="263"/>
      <c r="G312" s="263"/>
      <c r="H312" s="263"/>
      <c r="I312" s="263"/>
      <c r="J312" s="263"/>
      <c r="K312" s="263"/>
      <c r="L312" s="263"/>
      <c r="M312" s="263"/>
      <c r="N312" s="263"/>
      <c r="O312" s="263"/>
      <c r="P312" s="263"/>
      <c r="Q312" s="263"/>
      <c r="R312" s="263"/>
      <c r="S312" s="263"/>
      <c r="T312" s="263"/>
      <c r="U312" s="263"/>
      <c r="V312" s="263"/>
      <c r="W312" s="263"/>
      <c r="X312" s="263"/>
      <c r="Y312" s="263"/>
      <c r="Z312" s="263"/>
      <c r="AA312" s="263"/>
      <c r="AB312" s="263"/>
      <c r="AC312" s="263"/>
      <c r="AD312" s="263"/>
      <c r="AE312" s="263"/>
      <c r="AF312" s="263"/>
      <c r="AG312" s="263"/>
      <c r="AH312" s="263"/>
      <c r="AI312" s="263"/>
      <c r="AJ312" s="263"/>
      <c r="AK312" s="263"/>
      <c r="AL312" s="263"/>
      <c r="AM312" s="263"/>
      <c r="AN312" s="263"/>
      <c r="AO312" s="269"/>
    </row>
    <row r="313" spans="3:41" x14ac:dyDescent="0.25">
      <c r="C313" s="268"/>
      <c r="E313" s="263"/>
      <c r="F313" s="263"/>
      <c r="G313" s="263"/>
      <c r="H313" s="263"/>
      <c r="I313" s="263"/>
      <c r="J313" s="263"/>
      <c r="K313" s="263"/>
      <c r="L313" s="263"/>
      <c r="M313" s="263"/>
      <c r="N313" s="263"/>
      <c r="O313" s="263"/>
      <c r="P313" s="263"/>
      <c r="Q313" s="263"/>
      <c r="R313" s="263"/>
      <c r="S313" s="263"/>
      <c r="T313" s="263"/>
      <c r="U313" s="263"/>
      <c r="V313" s="263"/>
      <c r="W313" s="263"/>
      <c r="X313" s="263"/>
      <c r="Y313" s="263"/>
      <c r="Z313" s="263"/>
      <c r="AA313" s="263"/>
      <c r="AB313" s="263"/>
      <c r="AC313" s="263"/>
      <c r="AD313" s="263"/>
      <c r="AE313" s="263"/>
      <c r="AF313" s="263"/>
      <c r="AG313" s="263"/>
      <c r="AH313" s="263"/>
      <c r="AI313" s="263"/>
      <c r="AJ313" s="263"/>
      <c r="AK313" s="263"/>
      <c r="AL313" s="263"/>
      <c r="AM313" s="263"/>
      <c r="AN313" s="263"/>
      <c r="AO313" s="269"/>
    </row>
    <row r="314" spans="3:41" x14ac:dyDescent="0.25">
      <c r="C314" s="268"/>
      <c r="E314" s="263"/>
      <c r="F314" s="263"/>
      <c r="G314" s="263"/>
      <c r="H314" s="263"/>
      <c r="I314" s="263"/>
      <c r="J314" s="263"/>
      <c r="K314" s="263"/>
      <c r="L314" s="263"/>
      <c r="M314" s="263"/>
      <c r="N314" s="263"/>
      <c r="O314" s="263"/>
      <c r="P314" s="263"/>
      <c r="Q314" s="263"/>
      <c r="R314" s="263"/>
      <c r="S314" s="263"/>
      <c r="T314" s="263"/>
      <c r="U314" s="263"/>
      <c r="V314" s="263"/>
      <c r="W314" s="263"/>
      <c r="X314" s="263"/>
      <c r="Y314" s="263"/>
      <c r="Z314" s="263"/>
      <c r="AA314" s="263"/>
      <c r="AB314" s="263"/>
      <c r="AC314" s="263"/>
      <c r="AD314" s="263"/>
      <c r="AE314" s="263"/>
      <c r="AF314" s="263"/>
      <c r="AG314" s="263"/>
      <c r="AH314" s="263"/>
      <c r="AI314" s="263"/>
      <c r="AJ314" s="263"/>
      <c r="AK314" s="263"/>
      <c r="AL314" s="263"/>
      <c r="AM314" s="263"/>
      <c r="AN314" s="263"/>
      <c r="AO314" s="269"/>
    </row>
    <row r="315" spans="3:41" x14ac:dyDescent="0.25">
      <c r="C315" s="268"/>
      <c r="E315" s="263"/>
      <c r="F315" s="263"/>
      <c r="G315" s="263"/>
      <c r="H315" s="263"/>
      <c r="I315" s="263"/>
      <c r="J315" s="263"/>
      <c r="K315" s="263"/>
      <c r="L315" s="263"/>
      <c r="M315" s="263"/>
      <c r="N315" s="263"/>
      <c r="O315" s="263"/>
      <c r="P315" s="263"/>
      <c r="Q315" s="263"/>
      <c r="R315" s="263"/>
      <c r="S315" s="263"/>
      <c r="T315" s="263"/>
      <c r="U315" s="263"/>
      <c r="V315" s="263"/>
      <c r="W315" s="263"/>
      <c r="X315" s="263"/>
      <c r="Y315" s="263"/>
      <c r="Z315" s="263"/>
      <c r="AA315" s="263"/>
      <c r="AB315" s="263"/>
      <c r="AC315" s="263"/>
      <c r="AD315" s="263"/>
      <c r="AE315" s="263"/>
      <c r="AF315" s="263"/>
      <c r="AG315" s="263"/>
      <c r="AH315" s="263"/>
      <c r="AI315" s="263"/>
      <c r="AJ315" s="263"/>
      <c r="AK315" s="263"/>
      <c r="AL315" s="263"/>
      <c r="AM315" s="263"/>
      <c r="AN315" s="263"/>
      <c r="AO315" s="269"/>
    </row>
    <row r="316" spans="3:41" x14ac:dyDescent="0.25">
      <c r="C316" s="268"/>
      <c r="E316" s="263"/>
      <c r="F316" s="263"/>
      <c r="G316" s="263"/>
      <c r="H316" s="263"/>
      <c r="I316" s="263"/>
      <c r="J316" s="263"/>
      <c r="K316" s="263"/>
      <c r="L316" s="263"/>
      <c r="M316" s="263"/>
      <c r="N316" s="263"/>
      <c r="O316" s="263"/>
      <c r="P316" s="263"/>
      <c r="Q316" s="263"/>
      <c r="R316" s="263"/>
      <c r="S316" s="263"/>
      <c r="T316" s="263"/>
      <c r="U316" s="263"/>
      <c r="V316" s="263"/>
      <c r="W316" s="263"/>
      <c r="X316" s="263"/>
      <c r="Y316" s="263"/>
      <c r="Z316" s="263"/>
      <c r="AA316" s="263"/>
      <c r="AB316" s="263"/>
      <c r="AC316" s="263"/>
      <c r="AD316" s="263"/>
      <c r="AE316" s="263"/>
      <c r="AF316" s="263"/>
      <c r="AG316" s="263"/>
      <c r="AH316" s="263"/>
      <c r="AI316" s="263"/>
      <c r="AJ316" s="263"/>
      <c r="AK316" s="263"/>
      <c r="AL316" s="263"/>
      <c r="AM316" s="263"/>
      <c r="AN316" s="263"/>
      <c r="AO316" s="269"/>
    </row>
    <row r="317" spans="3:41" x14ac:dyDescent="0.25">
      <c r="C317" s="268"/>
      <c r="E317" s="263"/>
      <c r="F317" s="263"/>
      <c r="G317" s="263"/>
      <c r="H317" s="263"/>
      <c r="I317" s="263"/>
      <c r="J317" s="263"/>
      <c r="K317" s="263"/>
      <c r="L317" s="263"/>
      <c r="M317" s="263"/>
      <c r="N317" s="263"/>
      <c r="O317" s="263"/>
      <c r="P317" s="263"/>
      <c r="Q317" s="263"/>
      <c r="R317" s="263"/>
      <c r="S317" s="263"/>
      <c r="T317" s="263"/>
      <c r="U317" s="263"/>
      <c r="V317" s="263"/>
      <c r="W317" s="263"/>
      <c r="X317" s="263"/>
      <c r="Y317" s="263"/>
      <c r="Z317" s="263"/>
      <c r="AA317" s="263"/>
      <c r="AB317" s="263"/>
      <c r="AC317" s="263"/>
      <c r="AD317" s="263"/>
      <c r="AE317" s="263"/>
      <c r="AF317" s="263"/>
      <c r="AG317" s="263"/>
      <c r="AH317" s="263"/>
      <c r="AI317" s="263"/>
      <c r="AJ317" s="263"/>
      <c r="AK317" s="263"/>
      <c r="AL317" s="263"/>
      <c r="AM317" s="263"/>
      <c r="AN317" s="263"/>
      <c r="AO317" s="269"/>
    </row>
    <row r="318" spans="3:41" x14ac:dyDescent="0.25">
      <c r="C318" s="268"/>
      <c r="E318" s="263"/>
      <c r="F318" s="263"/>
      <c r="G318" s="263"/>
      <c r="H318" s="263"/>
      <c r="I318" s="263"/>
      <c r="J318" s="263"/>
      <c r="K318" s="263"/>
      <c r="L318" s="263"/>
      <c r="M318" s="263"/>
      <c r="N318" s="263"/>
      <c r="O318" s="263"/>
      <c r="P318" s="263"/>
      <c r="Q318" s="263"/>
      <c r="R318" s="263"/>
      <c r="S318" s="263"/>
      <c r="T318" s="263"/>
      <c r="U318" s="263"/>
      <c r="V318" s="263"/>
      <c r="W318" s="263"/>
      <c r="X318" s="263"/>
      <c r="Y318" s="263"/>
      <c r="Z318" s="263"/>
      <c r="AA318" s="263"/>
      <c r="AB318" s="263"/>
      <c r="AC318" s="263"/>
      <c r="AD318" s="263"/>
      <c r="AE318" s="263"/>
      <c r="AF318" s="263"/>
      <c r="AG318" s="263"/>
      <c r="AH318" s="263"/>
      <c r="AI318" s="263"/>
      <c r="AJ318" s="263"/>
      <c r="AK318" s="263"/>
      <c r="AL318" s="263"/>
      <c r="AM318" s="263"/>
      <c r="AN318" s="263"/>
      <c r="AO318" s="269"/>
    </row>
    <row r="319" spans="3:41" x14ac:dyDescent="0.25">
      <c r="C319" s="268"/>
      <c r="E319" s="263"/>
      <c r="F319" s="263"/>
      <c r="G319" s="263"/>
      <c r="H319" s="263"/>
      <c r="I319" s="263"/>
      <c r="J319" s="263"/>
      <c r="K319" s="263"/>
      <c r="L319" s="263"/>
      <c r="M319" s="263"/>
      <c r="N319" s="263"/>
      <c r="O319" s="263"/>
      <c r="P319" s="263"/>
      <c r="Q319" s="263"/>
      <c r="R319" s="263"/>
      <c r="S319" s="263"/>
      <c r="T319" s="263"/>
      <c r="U319" s="263"/>
      <c r="V319" s="263"/>
      <c r="W319" s="263"/>
      <c r="X319" s="263"/>
      <c r="Y319" s="263"/>
      <c r="Z319" s="263"/>
      <c r="AA319" s="263"/>
      <c r="AB319" s="263"/>
      <c r="AC319" s="263"/>
      <c r="AD319" s="263"/>
      <c r="AE319" s="263"/>
      <c r="AF319" s="263"/>
      <c r="AG319" s="263"/>
      <c r="AH319" s="263"/>
      <c r="AI319" s="263"/>
      <c r="AJ319" s="263"/>
      <c r="AK319" s="263"/>
      <c r="AL319" s="263"/>
      <c r="AM319" s="263"/>
      <c r="AN319" s="263"/>
      <c r="AO319" s="269"/>
    </row>
    <row r="320" spans="3:41" x14ac:dyDescent="0.25">
      <c r="C320" s="268"/>
      <c r="E320" s="263"/>
      <c r="F320" s="263"/>
      <c r="G320" s="263"/>
      <c r="H320" s="263"/>
      <c r="I320" s="263"/>
      <c r="J320" s="263"/>
      <c r="K320" s="263"/>
      <c r="L320" s="263"/>
      <c r="M320" s="263"/>
      <c r="N320" s="263"/>
      <c r="O320" s="263"/>
      <c r="P320" s="263"/>
      <c r="Q320" s="263"/>
      <c r="R320" s="263"/>
      <c r="S320" s="263"/>
      <c r="T320" s="263"/>
      <c r="U320" s="263"/>
      <c r="V320" s="263"/>
      <c r="W320" s="263"/>
      <c r="X320" s="263"/>
      <c r="Y320" s="263"/>
      <c r="Z320" s="263"/>
      <c r="AA320" s="263"/>
      <c r="AB320" s="263"/>
      <c r="AC320" s="263"/>
      <c r="AD320" s="263"/>
      <c r="AE320" s="263"/>
      <c r="AF320" s="263"/>
      <c r="AG320" s="263"/>
      <c r="AH320" s="263"/>
      <c r="AI320" s="263"/>
      <c r="AJ320" s="263"/>
      <c r="AK320" s="263"/>
      <c r="AL320" s="263"/>
      <c r="AM320" s="263"/>
      <c r="AN320" s="263"/>
      <c r="AO320" s="269"/>
    </row>
    <row r="321" spans="3:41" x14ac:dyDescent="0.25">
      <c r="C321" s="268"/>
      <c r="E321" s="263"/>
      <c r="F321" s="263"/>
      <c r="G321" s="263"/>
      <c r="H321" s="263"/>
      <c r="I321" s="263"/>
      <c r="J321" s="263"/>
      <c r="K321" s="263"/>
      <c r="L321" s="263"/>
      <c r="M321" s="263"/>
      <c r="N321" s="263"/>
      <c r="O321" s="263"/>
      <c r="P321" s="263"/>
      <c r="Q321" s="263"/>
      <c r="R321" s="263"/>
      <c r="S321" s="263"/>
      <c r="T321" s="263"/>
      <c r="U321" s="263"/>
      <c r="V321" s="263"/>
      <c r="W321" s="263"/>
      <c r="X321" s="263"/>
      <c r="Y321" s="263"/>
      <c r="Z321" s="263"/>
      <c r="AA321" s="263"/>
      <c r="AB321" s="263"/>
      <c r="AC321" s="263"/>
      <c r="AD321" s="263"/>
      <c r="AE321" s="263"/>
      <c r="AF321" s="263"/>
      <c r="AG321" s="263"/>
      <c r="AH321" s="263"/>
      <c r="AI321" s="263"/>
      <c r="AJ321" s="263"/>
      <c r="AK321" s="263"/>
      <c r="AL321" s="263"/>
      <c r="AM321" s="263"/>
      <c r="AN321" s="263"/>
      <c r="AO321" s="269"/>
    </row>
    <row r="322" spans="3:41" x14ac:dyDescent="0.25">
      <c r="C322" s="268"/>
      <c r="E322" s="263"/>
      <c r="F322" s="263"/>
      <c r="G322" s="263"/>
      <c r="H322" s="263"/>
      <c r="I322" s="263"/>
      <c r="J322" s="263"/>
      <c r="K322" s="263"/>
      <c r="L322" s="263"/>
      <c r="M322" s="263"/>
      <c r="N322" s="263"/>
      <c r="O322" s="263"/>
      <c r="P322" s="263"/>
      <c r="Q322" s="263"/>
      <c r="R322" s="263"/>
      <c r="S322" s="263"/>
      <c r="T322" s="263"/>
      <c r="U322" s="263"/>
      <c r="V322" s="263"/>
      <c r="W322" s="263"/>
      <c r="X322" s="263"/>
      <c r="Y322" s="263"/>
      <c r="Z322" s="263"/>
      <c r="AA322" s="263"/>
      <c r="AB322" s="263"/>
      <c r="AC322" s="263"/>
      <c r="AD322" s="263"/>
      <c r="AE322" s="263"/>
      <c r="AF322" s="263"/>
      <c r="AG322" s="263"/>
      <c r="AH322" s="263"/>
      <c r="AI322" s="263"/>
      <c r="AJ322" s="263"/>
      <c r="AK322" s="263"/>
      <c r="AL322" s="263"/>
      <c r="AM322" s="263"/>
      <c r="AN322" s="263"/>
      <c r="AO322" s="269"/>
    </row>
    <row r="323" spans="3:41" x14ac:dyDescent="0.25">
      <c r="C323" s="268"/>
      <c r="E323" s="263"/>
      <c r="F323" s="263"/>
      <c r="G323" s="263"/>
      <c r="H323" s="263"/>
      <c r="I323" s="263"/>
      <c r="J323" s="263"/>
      <c r="K323" s="263"/>
      <c r="L323" s="263"/>
      <c r="M323" s="263"/>
      <c r="N323" s="263"/>
      <c r="O323" s="263"/>
      <c r="P323" s="263"/>
      <c r="Q323" s="263"/>
      <c r="R323" s="263"/>
      <c r="S323" s="263"/>
      <c r="T323" s="263"/>
      <c r="U323" s="263"/>
      <c r="V323" s="263"/>
      <c r="W323" s="263"/>
      <c r="X323" s="263"/>
      <c r="Y323" s="263"/>
      <c r="Z323" s="263"/>
      <c r="AA323" s="263"/>
      <c r="AB323" s="263"/>
      <c r="AC323" s="263"/>
      <c r="AD323" s="263"/>
      <c r="AE323" s="263"/>
      <c r="AF323" s="263"/>
      <c r="AG323" s="263"/>
      <c r="AH323" s="263"/>
      <c r="AI323" s="263"/>
      <c r="AJ323" s="263"/>
      <c r="AK323" s="263"/>
      <c r="AL323" s="263"/>
      <c r="AM323" s="263"/>
      <c r="AN323" s="263"/>
      <c r="AO323" s="269"/>
    </row>
    <row r="324" spans="3:41" x14ac:dyDescent="0.25">
      <c r="C324" s="268"/>
      <c r="E324" s="263"/>
      <c r="F324" s="263"/>
      <c r="G324" s="263"/>
      <c r="H324" s="263"/>
      <c r="I324" s="263"/>
      <c r="J324" s="263"/>
      <c r="K324" s="263"/>
      <c r="L324" s="263"/>
      <c r="M324" s="263"/>
      <c r="N324" s="263"/>
      <c r="O324" s="263"/>
      <c r="P324" s="263"/>
      <c r="Q324" s="263"/>
      <c r="R324" s="263"/>
      <c r="S324" s="263"/>
      <c r="T324" s="263"/>
      <c r="U324" s="263"/>
      <c r="V324" s="263"/>
      <c r="W324" s="263"/>
      <c r="X324" s="263"/>
      <c r="Y324" s="263"/>
      <c r="Z324" s="263"/>
      <c r="AA324" s="263"/>
      <c r="AB324" s="263"/>
      <c r="AC324" s="263"/>
      <c r="AD324" s="263"/>
      <c r="AE324" s="263"/>
      <c r="AF324" s="263"/>
      <c r="AG324" s="263"/>
      <c r="AH324" s="263"/>
      <c r="AI324" s="263"/>
      <c r="AJ324" s="263"/>
      <c r="AK324" s="263"/>
      <c r="AL324" s="263"/>
      <c r="AM324" s="263"/>
      <c r="AN324" s="263"/>
      <c r="AO324" s="269"/>
    </row>
    <row r="325" spans="3:41" x14ac:dyDescent="0.25">
      <c r="C325" s="268"/>
      <c r="E325" s="263"/>
      <c r="F325" s="263"/>
      <c r="G325" s="263"/>
      <c r="H325" s="263"/>
      <c r="I325" s="263"/>
      <c r="J325" s="263"/>
      <c r="K325" s="263"/>
      <c r="L325" s="263"/>
      <c r="M325" s="263"/>
      <c r="N325" s="263"/>
      <c r="O325" s="263"/>
      <c r="P325" s="263"/>
      <c r="Q325" s="263"/>
      <c r="R325" s="263"/>
      <c r="S325" s="263"/>
      <c r="T325" s="263"/>
      <c r="U325" s="263"/>
      <c r="V325" s="263"/>
      <c r="W325" s="263"/>
      <c r="X325" s="263"/>
      <c r="Y325" s="263"/>
      <c r="Z325" s="263"/>
      <c r="AA325" s="263"/>
      <c r="AB325" s="263"/>
      <c r="AC325" s="263"/>
      <c r="AD325" s="263"/>
      <c r="AE325" s="263"/>
      <c r="AF325" s="263"/>
      <c r="AG325" s="263"/>
      <c r="AH325" s="263"/>
      <c r="AI325" s="263"/>
      <c r="AJ325" s="263"/>
      <c r="AK325" s="263"/>
      <c r="AL325" s="263"/>
      <c r="AM325" s="263"/>
      <c r="AN325" s="263"/>
      <c r="AO325" s="269"/>
    </row>
    <row r="326" spans="3:41" x14ac:dyDescent="0.25">
      <c r="C326" s="268"/>
      <c r="E326" s="263"/>
      <c r="F326" s="263"/>
      <c r="G326" s="263"/>
      <c r="H326" s="263"/>
      <c r="I326" s="263"/>
      <c r="J326" s="263"/>
      <c r="K326" s="263"/>
      <c r="L326" s="263"/>
      <c r="M326" s="263"/>
      <c r="N326" s="263"/>
      <c r="O326" s="263"/>
      <c r="P326" s="263"/>
      <c r="Q326" s="263"/>
      <c r="R326" s="263"/>
      <c r="S326" s="263"/>
      <c r="T326" s="263"/>
      <c r="U326" s="263"/>
      <c r="V326" s="263"/>
      <c r="W326" s="263"/>
      <c r="X326" s="263"/>
      <c r="Y326" s="263"/>
      <c r="Z326" s="263"/>
      <c r="AA326" s="263"/>
      <c r="AB326" s="263"/>
      <c r="AC326" s="263"/>
      <c r="AD326" s="263"/>
      <c r="AE326" s="263"/>
      <c r="AF326" s="263"/>
      <c r="AG326" s="263"/>
      <c r="AH326" s="263"/>
      <c r="AI326" s="263"/>
      <c r="AJ326" s="263"/>
      <c r="AK326" s="263"/>
      <c r="AL326" s="263"/>
      <c r="AM326" s="263"/>
      <c r="AN326" s="263"/>
      <c r="AO326" s="269"/>
    </row>
    <row r="327" spans="3:41" x14ac:dyDescent="0.25">
      <c r="C327" s="268"/>
      <c r="E327" s="263"/>
      <c r="F327" s="263"/>
      <c r="G327" s="263"/>
      <c r="H327" s="263"/>
      <c r="I327" s="263"/>
      <c r="J327" s="263"/>
      <c r="K327" s="263"/>
      <c r="L327" s="263"/>
      <c r="M327" s="263"/>
      <c r="N327" s="263"/>
      <c r="O327" s="263"/>
      <c r="P327" s="263"/>
      <c r="Q327" s="263"/>
      <c r="R327" s="263"/>
      <c r="S327" s="263"/>
      <c r="T327" s="263"/>
      <c r="U327" s="263"/>
      <c r="V327" s="263"/>
      <c r="W327" s="263"/>
      <c r="X327" s="263"/>
      <c r="Y327" s="263"/>
      <c r="Z327" s="263"/>
      <c r="AA327" s="263"/>
      <c r="AB327" s="263"/>
      <c r="AC327" s="263"/>
      <c r="AD327" s="263"/>
      <c r="AE327" s="263"/>
      <c r="AF327" s="263"/>
      <c r="AG327" s="263"/>
      <c r="AH327" s="263"/>
      <c r="AI327" s="263"/>
      <c r="AJ327" s="263"/>
      <c r="AK327" s="263"/>
      <c r="AL327" s="263"/>
      <c r="AM327" s="263"/>
      <c r="AN327" s="263"/>
      <c r="AO327" s="269"/>
    </row>
    <row r="328" spans="3:41" x14ac:dyDescent="0.25">
      <c r="C328" s="268"/>
      <c r="E328" s="263"/>
      <c r="F328" s="263"/>
      <c r="G328" s="263"/>
      <c r="H328" s="263"/>
      <c r="I328" s="263"/>
      <c r="J328" s="263"/>
      <c r="K328" s="263"/>
      <c r="L328" s="263"/>
      <c r="M328" s="263"/>
      <c r="N328" s="263"/>
      <c r="O328" s="263"/>
      <c r="P328" s="263"/>
      <c r="Q328" s="263"/>
      <c r="R328" s="263"/>
      <c r="S328" s="263"/>
      <c r="T328" s="263"/>
      <c r="U328" s="263"/>
      <c r="V328" s="263"/>
      <c r="W328" s="263"/>
      <c r="X328" s="263"/>
      <c r="Y328" s="263"/>
      <c r="Z328" s="263"/>
      <c r="AA328" s="263"/>
      <c r="AB328" s="263"/>
      <c r="AC328" s="263"/>
      <c r="AD328" s="263"/>
      <c r="AE328" s="263"/>
      <c r="AF328" s="263"/>
      <c r="AG328" s="263"/>
      <c r="AH328" s="263"/>
      <c r="AI328" s="263"/>
      <c r="AJ328" s="263"/>
      <c r="AK328" s="263"/>
      <c r="AL328" s="263"/>
      <c r="AM328" s="263"/>
      <c r="AN328" s="263"/>
      <c r="AO328" s="269"/>
    </row>
    <row r="329" spans="3:41" x14ac:dyDescent="0.25">
      <c r="C329" s="268"/>
      <c r="E329" s="263"/>
      <c r="F329" s="263"/>
      <c r="G329" s="263"/>
      <c r="H329" s="263"/>
      <c r="I329" s="263"/>
      <c r="J329" s="263"/>
      <c r="K329" s="263"/>
      <c r="L329" s="263"/>
      <c r="M329" s="263"/>
      <c r="N329" s="263"/>
      <c r="O329" s="263"/>
      <c r="P329" s="263"/>
      <c r="Q329" s="263"/>
      <c r="R329" s="263"/>
      <c r="S329" s="263"/>
      <c r="T329" s="263"/>
      <c r="U329" s="263"/>
      <c r="V329" s="263"/>
      <c r="W329" s="263"/>
      <c r="X329" s="263"/>
      <c r="Y329" s="263"/>
      <c r="Z329" s="263"/>
      <c r="AA329" s="263"/>
      <c r="AB329" s="263"/>
      <c r="AC329" s="263"/>
      <c r="AD329" s="263"/>
      <c r="AE329" s="263"/>
      <c r="AF329" s="263"/>
      <c r="AG329" s="263"/>
      <c r="AH329" s="263"/>
      <c r="AI329" s="263"/>
      <c r="AJ329" s="263"/>
      <c r="AK329" s="263"/>
      <c r="AL329" s="263"/>
      <c r="AM329" s="263"/>
      <c r="AN329" s="263"/>
      <c r="AO329" s="269"/>
    </row>
    <row r="330" spans="3:41" x14ac:dyDescent="0.25">
      <c r="C330" s="268"/>
      <c r="E330" s="263"/>
      <c r="F330" s="263"/>
      <c r="G330" s="263"/>
      <c r="H330" s="263"/>
      <c r="I330" s="263"/>
      <c r="J330" s="263"/>
      <c r="K330" s="263"/>
      <c r="L330" s="263"/>
      <c r="M330" s="263"/>
      <c r="N330" s="263"/>
      <c r="O330" s="263"/>
      <c r="P330" s="263"/>
      <c r="Q330" s="263"/>
      <c r="R330" s="263"/>
      <c r="S330" s="263"/>
      <c r="T330" s="263"/>
      <c r="U330" s="263"/>
      <c r="V330" s="263"/>
      <c r="W330" s="263"/>
      <c r="X330" s="263"/>
      <c r="Y330" s="263"/>
      <c r="Z330" s="263"/>
      <c r="AA330" s="263"/>
      <c r="AB330" s="263"/>
      <c r="AC330" s="263"/>
      <c r="AD330" s="263"/>
      <c r="AE330" s="263"/>
      <c r="AF330" s="263"/>
      <c r="AG330" s="263"/>
      <c r="AH330" s="263"/>
      <c r="AI330" s="263"/>
      <c r="AJ330" s="263"/>
      <c r="AK330" s="263"/>
      <c r="AL330" s="263"/>
      <c r="AM330" s="263"/>
      <c r="AN330" s="263"/>
      <c r="AO330" s="269"/>
    </row>
    <row r="331" spans="3:41" x14ac:dyDescent="0.25">
      <c r="C331" s="268"/>
      <c r="E331" s="263"/>
      <c r="F331" s="263"/>
      <c r="G331" s="263"/>
      <c r="H331" s="263"/>
      <c r="I331" s="263"/>
      <c r="J331" s="263"/>
      <c r="K331" s="263"/>
      <c r="L331" s="263"/>
      <c r="M331" s="263"/>
      <c r="N331" s="263"/>
      <c r="O331" s="263"/>
      <c r="P331" s="263"/>
      <c r="Q331" s="263"/>
      <c r="R331" s="263"/>
      <c r="S331" s="263"/>
      <c r="T331" s="263"/>
      <c r="U331" s="263"/>
      <c r="V331" s="263"/>
      <c r="W331" s="263"/>
      <c r="X331" s="263"/>
      <c r="Y331" s="263"/>
      <c r="Z331" s="263"/>
      <c r="AA331" s="263"/>
      <c r="AB331" s="263"/>
      <c r="AC331" s="263"/>
      <c r="AD331" s="263"/>
      <c r="AE331" s="263"/>
      <c r="AF331" s="263"/>
      <c r="AG331" s="263"/>
      <c r="AH331" s="263"/>
      <c r="AI331" s="263"/>
      <c r="AJ331" s="263"/>
      <c r="AK331" s="263"/>
      <c r="AL331" s="263"/>
      <c r="AM331" s="263"/>
      <c r="AN331" s="263"/>
      <c r="AO331" s="269"/>
    </row>
    <row r="332" spans="3:41" x14ac:dyDescent="0.25">
      <c r="C332" s="268"/>
      <c r="E332" s="263"/>
      <c r="F332" s="263"/>
      <c r="G332" s="263"/>
      <c r="H332" s="263"/>
      <c r="I332" s="263"/>
      <c r="J332" s="263"/>
      <c r="K332" s="263"/>
      <c r="L332" s="263"/>
      <c r="M332" s="263"/>
      <c r="N332" s="263"/>
      <c r="O332" s="263"/>
      <c r="P332" s="263"/>
      <c r="Q332" s="263"/>
      <c r="R332" s="263"/>
      <c r="S332" s="263"/>
      <c r="T332" s="263"/>
      <c r="U332" s="263"/>
      <c r="V332" s="263"/>
      <c r="W332" s="263"/>
      <c r="X332" s="263"/>
      <c r="Y332" s="263"/>
      <c r="Z332" s="263"/>
      <c r="AA332" s="263"/>
      <c r="AB332" s="263"/>
      <c r="AC332" s="263"/>
      <c r="AD332" s="263"/>
      <c r="AE332" s="263"/>
      <c r="AF332" s="263"/>
      <c r="AG332" s="263"/>
      <c r="AH332" s="263"/>
      <c r="AI332" s="263"/>
      <c r="AJ332" s="263"/>
      <c r="AK332" s="263"/>
      <c r="AL332" s="263"/>
      <c r="AM332" s="263"/>
      <c r="AN332" s="263"/>
      <c r="AO332" s="269"/>
    </row>
    <row r="333" spans="3:41" x14ac:dyDescent="0.25">
      <c r="C333" s="268"/>
      <c r="E333" s="263"/>
      <c r="F333" s="263"/>
      <c r="G333" s="263"/>
      <c r="H333" s="263"/>
      <c r="I333" s="263"/>
      <c r="J333" s="263"/>
      <c r="K333" s="263"/>
      <c r="L333" s="263"/>
      <c r="M333" s="263"/>
      <c r="N333" s="263"/>
      <c r="O333" s="263"/>
      <c r="P333" s="263"/>
      <c r="Q333" s="263"/>
      <c r="R333" s="263"/>
      <c r="S333" s="263"/>
      <c r="T333" s="263"/>
      <c r="U333" s="263"/>
      <c r="V333" s="263"/>
      <c r="W333" s="263"/>
      <c r="X333" s="263"/>
      <c r="Y333" s="263"/>
      <c r="Z333" s="263"/>
      <c r="AA333" s="263"/>
      <c r="AB333" s="263"/>
      <c r="AC333" s="263"/>
      <c r="AD333" s="263"/>
      <c r="AE333" s="263"/>
      <c r="AF333" s="263"/>
      <c r="AG333" s="263"/>
      <c r="AH333" s="263"/>
      <c r="AI333" s="263"/>
      <c r="AJ333" s="263"/>
      <c r="AK333" s="263"/>
      <c r="AL333" s="263"/>
      <c r="AM333" s="263"/>
      <c r="AN333" s="263"/>
      <c r="AO333" s="269"/>
    </row>
    <row r="334" spans="3:41" x14ac:dyDescent="0.25">
      <c r="C334" s="268"/>
      <c r="E334" s="263"/>
      <c r="F334" s="263"/>
      <c r="G334" s="263"/>
      <c r="H334" s="263"/>
      <c r="I334" s="263"/>
      <c r="J334" s="263"/>
      <c r="K334" s="263"/>
      <c r="L334" s="263"/>
      <c r="M334" s="263"/>
      <c r="N334" s="263"/>
      <c r="O334" s="263"/>
      <c r="P334" s="263"/>
      <c r="Q334" s="263"/>
      <c r="R334" s="263"/>
      <c r="S334" s="263"/>
      <c r="T334" s="263"/>
      <c r="U334" s="263"/>
      <c r="V334" s="263"/>
      <c r="W334" s="263"/>
      <c r="X334" s="263"/>
      <c r="Y334" s="263"/>
      <c r="Z334" s="263"/>
      <c r="AA334" s="263"/>
      <c r="AB334" s="263"/>
      <c r="AC334" s="263"/>
      <c r="AD334" s="263"/>
      <c r="AE334" s="263"/>
      <c r="AF334" s="263"/>
      <c r="AG334" s="263"/>
      <c r="AH334" s="263"/>
      <c r="AI334" s="263"/>
      <c r="AJ334" s="263"/>
      <c r="AK334" s="263"/>
      <c r="AL334" s="263"/>
      <c r="AM334" s="263"/>
      <c r="AN334" s="263"/>
      <c r="AO334" s="269"/>
    </row>
    <row r="335" spans="3:41" x14ac:dyDescent="0.25">
      <c r="C335" s="268"/>
      <c r="E335" s="263"/>
      <c r="F335" s="263"/>
      <c r="G335" s="263"/>
      <c r="H335" s="263"/>
      <c r="I335" s="263"/>
      <c r="J335" s="263"/>
      <c r="K335" s="263"/>
      <c r="L335" s="263"/>
      <c r="M335" s="263"/>
      <c r="N335" s="263"/>
      <c r="O335" s="263"/>
      <c r="P335" s="263"/>
      <c r="Q335" s="263"/>
      <c r="R335" s="263"/>
      <c r="S335" s="263"/>
      <c r="T335" s="263"/>
      <c r="U335" s="263"/>
      <c r="V335" s="263"/>
      <c r="W335" s="263"/>
      <c r="X335" s="263"/>
      <c r="Y335" s="263"/>
      <c r="Z335" s="263"/>
      <c r="AA335" s="263"/>
      <c r="AB335" s="263"/>
      <c r="AC335" s="263"/>
      <c r="AD335" s="263"/>
      <c r="AE335" s="263"/>
      <c r="AF335" s="263"/>
      <c r="AG335" s="263"/>
      <c r="AH335" s="263"/>
      <c r="AI335" s="263"/>
      <c r="AJ335" s="263"/>
      <c r="AK335" s="263"/>
      <c r="AL335" s="263"/>
      <c r="AM335" s="263"/>
      <c r="AN335" s="263"/>
      <c r="AO335" s="269"/>
    </row>
    <row r="336" spans="3:41" x14ac:dyDescent="0.25">
      <c r="C336" s="268"/>
      <c r="E336" s="263"/>
      <c r="F336" s="263"/>
      <c r="G336" s="263"/>
      <c r="H336" s="263"/>
      <c r="I336" s="263"/>
      <c r="J336" s="263"/>
      <c r="K336" s="263"/>
      <c r="L336" s="263"/>
      <c r="M336" s="263"/>
      <c r="N336" s="263"/>
      <c r="O336" s="263"/>
      <c r="P336" s="263"/>
      <c r="Q336" s="263"/>
      <c r="R336" s="263"/>
      <c r="S336" s="263"/>
      <c r="T336" s="263"/>
      <c r="U336" s="263"/>
      <c r="V336" s="263"/>
      <c r="W336" s="263"/>
      <c r="X336" s="263"/>
      <c r="Y336" s="263"/>
      <c r="Z336" s="263"/>
      <c r="AA336" s="263"/>
      <c r="AB336" s="263"/>
      <c r="AC336" s="263"/>
      <c r="AD336" s="263"/>
      <c r="AE336" s="263"/>
      <c r="AF336" s="263"/>
      <c r="AG336" s="263"/>
      <c r="AH336" s="263"/>
      <c r="AI336" s="263"/>
      <c r="AJ336" s="263"/>
      <c r="AK336" s="263"/>
      <c r="AL336" s="263"/>
      <c r="AM336" s="263"/>
      <c r="AN336" s="263"/>
      <c r="AO336" s="269"/>
    </row>
    <row r="337" spans="3:41" x14ac:dyDescent="0.25">
      <c r="C337" s="268"/>
      <c r="E337" s="263"/>
      <c r="F337" s="263"/>
      <c r="G337" s="263"/>
      <c r="H337" s="263"/>
      <c r="I337" s="263"/>
      <c r="J337" s="263"/>
      <c r="K337" s="263"/>
      <c r="L337" s="263"/>
      <c r="M337" s="263"/>
      <c r="N337" s="263"/>
      <c r="O337" s="263"/>
      <c r="P337" s="263"/>
      <c r="Q337" s="263"/>
      <c r="R337" s="263"/>
      <c r="S337" s="263"/>
      <c r="T337" s="263"/>
      <c r="U337" s="263"/>
      <c r="V337" s="263"/>
      <c r="W337" s="263"/>
      <c r="X337" s="263"/>
      <c r="Y337" s="263"/>
      <c r="Z337" s="263"/>
      <c r="AA337" s="263"/>
      <c r="AB337" s="263"/>
      <c r="AC337" s="263"/>
      <c r="AD337" s="263"/>
      <c r="AE337" s="263"/>
      <c r="AF337" s="263"/>
      <c r="AG337" s="263"/>
      <c r="AH337" s="263"/>
      <c r="AI337" s="263"/>
      <c r="AJ337" s="263"/>
      <c r="AK337" s="263"/>
      <c r="AL337" s="263"/>
      <c r="AM337" s="263"/>
      <c r="AN337" s="263"/>
      <c r="AO337" s="269"/>
    </row>
    <row r="338" spans="3:41" x14ac:dyDescent="0.25">
      <c r="C338" s="268"/>
      <c r="E338" s="263"/>
      <c r="F338" s="263"/>
      <c r="G338" s="263"/>
      <c r="H338" s="263"/>
      <c r="I338" s="263"/>
      <c r="J338" s="263"/>
      <c r="K338" s="263"/>
      <c r="L338" s="263"/>
      <c r="M338" s="263"/>
      <c r="N338" s="263"/>
      <c r="O338" s="263"/>
      <c r="P338" s="263"/>
      <c r="Q338" s="263"/>
      <c r="R338" s="263"/>
      <c r="S338" s="263"/>
      <c r="T338" s="263"/>
      <c r="U338" s="263"/>
      <c r="V338" s="263"/>
      <c r="W338" s="263"/>
      <c r="X338" s="263"/>
      <c r="Y338" s="263"/>
      <c r="Z338" s="263"/>
      <c r="AA338" s="263"/>
      <c r="AB338" s="263"/>
      <c r="AC338" s="263"/>
      <c r="AD338" s="263"/>
      <c r="AE338" s="263"/>
      <c r="AF338" s="263"/>
      <c r="AG338" s="263"/>
      <c r="AH338" s="263"/>
      <c r="AI338" s="263"/>
      <c r="AJ338" s="263"/>
      <c r="AK338" s="263"/>
      <c r="AL338" s="263"/>
      <c r="AM338" s="263"/>
      <c r="AN338" s="263"/>
      <c r="AO338" s="269"/>
    </row>
    <row r="339" spans="3:41" x14ac:dyDescent="0.25">
      <c r="C339" s="268"/>
      <c r="E339" s="263"/>
      <c r="F339" s="263"/>
      <c r="G339" s="263"/>
      <c r="H339" s="263"/>
      <c r="I339" s="263"/>
      <c r="J339" s="263"/>
      <c r="K339" s="263"/>
      <c r="L339" s="263"/>
      <c r="M339" s="263"/>
      <c r="N339" s="263"/>
      <c r="O339" s="263"/>
      <c r="P339" s="263"/>
      <c r="Q339" s="263"/>
      <c r="R339" s="263"/>
      <c r="S339" s="263"/>
      <c r="T339" s="263"/>
      <c r="U339" s="263"/>
      <c r="V339" s="263"/>
      <c r="W339" s="263"/>
      <c r="X339" s="263"/>
      <c r="Y339" s="263"/>
      <c r="Z339" s="263"/>
      <c r="AA339" s="263"/>
      <c r="AB339" s="263"/>
      <c r="AC339" s="263"/>
      <c r="AD339" s="263"/>
      <c r="AE339" s="263"/>
      <c r="AF339" s="263"/>
      <c r="AG339" s="263"/>
      <c r="AH339" s="263"/>
      <c r="AI339" s="263"/>
      <c r="AJ339" s="263"/>
      <c r="AK339" s="263"/>
      <c r="AL339" s="263"/>
      <c r="AM339" s="263"/>
      <c r="AN339" s="263"/>
      <c r="AO339" s="269"/>
    </row>
    <row r="340" spans="3:41" x14ac:dyDescent="0.25">
      <c r="C340" s="268"/>
      <c r="E340" s="263"/>
      <c r="F340" s="263"/>
      <c r="G340" s="263"/>
      <c r="H340" s="263"/>
      <c r="I340" s="263"/>
      <c r="J340" s="263"/>
      <c r="K340" s="263"/>
      <c r="L340" s="263"/>
      <c r="M340" s="263"/>
      <c r="N340" s="263"/>
      <c r="O340" s="263"/>
      <c r="P340" s="263"/>
      <c r="Q340" s="263"/>
      <c r="R340" s="263"/>
      <c r="S340" s="263"/>
      <c r="T340" s="263"/>
      <c r="U340" s="263"/>
      <c r="V340" s="263"/>
      <c r="W340" s="263"/>
      <c r="X340" s="263"/>
      <c r="Y340" s="263"/>
      <c r="Z340" s="263"/>
      <c r="AA340" s="263"/>
      <c r="AB340" s="263"/>
      <c r="AC340" s="263"/>
      <c r="AD340" s="263"/>
      <c r="AE340" s="263"/>
      <c r="AF340" s="263"/>
      <c r="AG340" s="263"/>
      <c r="AH340" s="263"/>
      <c r="AI340" s="263"/>
      <c r="AJ340" s="263"/>
      <c r="AK340" s="263"/>
      <c r="AL340" s="263"/>
      <c r="AM340" s="263"/>
      <c r="AN340" s="263"/>
      <c r="AO340" s="269"/>
    </row>
    <row r="341" spans="3:41" x14ac:dyDescent="0.25">
      <c r="C341" s="268"/>
      <c r="E341" s="263"/>
      <c r="F341" s="263"/>
      <c r="G341" s="263"/>
      <c r="H341" s="263"/>
      <c r="I341" s="263"/>
      <c r="J341" s="263"/>
      <c r="K341" s="263"/>
      <c r="L341" s="263"/>
      <c r="M341" s="263"/>
      <c r="N341" s="263"/>
      <c r="O341" s="263"/>
      <c r="P341" s="263"/>
      <c r="Q341" s="263"/>
      <c r="R341" s="263"/>
      <c r="S341" s="263"/>
      <c r="T341" s="263"/>
      <c r="U341" s="263"/>
      <c r="V341" s="263"/>
      <c r="W341" s="263"/>
      <c r="X341" s="263"/>
      <c r="Y341" s="263"/>
      <c r="Z341" s="263"/>
      <c r="AA341" s="263"/>
      <c r="AB341" s="263"/>
      <c r="AC341" s="263"/>
      <c r="AD341" s="263"/>
      <c r="AE341" s="263"/>
      <c r="AF341" s="263"/>
      <c r="AG341" s="263"/>
      <c r="AH341" s="263"/>
      <c r="AI341" s="263"/>
      <c r="AJ341" s="263"/>
      <c r="AK341" s="263"/>
      <c r="AL341" s="263"/>
      <c r="AM341" s="263"/>
      <c r="AN341" s="263"/>
      <c r="AO341" s="269"/>
    </row>
    <row r="342" spans="3:41" x14ac:dyDescent="0.25">
      <c r="C342" s="268"/>
      <c r="E342" s="263"/>
      <c r="F342" s="263"/>
      <c r="G342" s="263"/>
      <c r="H342" s="263"/>
      <c r="I342" s="263"/>
      <c r="J342" s="263"/>
      <c r="K342" s="263"/>
      <c r="L342" s="263"/>
      <c r="M342" s="263"/>
      <c r="N342" s="263"/>
      <c r="O342" s="263"/>
      <c r="P342" s="263"/>
      <c r="Q342" s="263"/>
      <c r="R342" s="263"/>
      <c r="S342" s="263"/>
      <c r="T342" s="263"/>
      <c r="U342" s="263"/>
      <c r="V342" s="263"/>
      <c r="W342" s="263"/>
      <c r="X342" s="263"/>
      <c r="Y342" s="263"/>
      <c r="Z342" s="263"/>
      <c r="AA342" s="263"/>
      <c r="AB342" s="263"/>
      <c r="AC342" s="263"/>
      <c r="AD342" s="263"/>
      <c r="AE342" s="263"/>
      <c r="AF342" s="263"/>
      <c r="AG342" s="263"/>
      <c r="AH342" s="263"/>
      <c r="AI342" s="263"/>
      <c r="AJ342" s="263"/>
      <c r="AK342" s="263"/>
      <c r="AL342" s="263"/>
      <c r="AM342" s="263"/>
      <c r="AN342" s="263"/>
      <c r="AO342" s="269"/>
    </row>
    <row r="343" spans="3:41" x14ac:dyDescent="0.25">
      <c r="C343" s="268"/>
      <c r="E343" s="263"/>
      <c r="F343" s="263"/>
      <c r="G343" s="263"/>
      <c r="H343" s="263"/>
      <c r="I343" s="263"/>
      <c r="J343" s="263"/>
      <c r="K343" s="263"/>
      <c r="L343" s="263"/>
      <c r="M343" s="263"/>
      <c r="N343" s="263"/>
      <c r="O343" s="263"/>
      <c r="P343" s="263"/>
      <c r="Q343" s="263"/>
      <c r="R343" s="263"/>
      <c r="S343" s="263"/>
      <c r="T343" s="263"/>
      <c r="U343" s="263"/>
      <c r="V343" s="263"/>
      <c r="W343" s="263"/>
      <c r="X343" s="263"/>
      <c r="Y343" s="263"/>
      <c r="Z343" s="263"/>
      <c r="AA343" s="263"/>
      <c r="AB343" s="263"/>
      <c r="AC343" s="263"/>
      <c r="AD343" s="263"/>
      <c r="AE343" s="263"/>
      <c r="AF343" s="263"/>
      <c r="AG343" s="263"/>
      <c r="AH343" s="263"/>
      <c r="AI343" s="263"/>
      <c r="AJ343" s="263"/>
      <c r="AK343" s="263"/>
      <c r="AL343" s="263"/>
      <c r="AM343" s="263"/>
      <c r="AN343" s="263"/>
      <c r="AO343" s="269"/>
    </row>
    <row r="344" spans="3:41" x14ac:dyDescent="0.25">
      <c r="C344" s="268"/>
      <c r="E344" s="263"/>
      <c r="F344" s="263"/>
      <c r="G344" s="263"/>
      <c r="H344" s="263"/>
      <c r="I344" s="263"/>
      <c r="J344" s="263"/>
      <c r="K344" s="263"/>
      <c r="L344" s="263"/>
      <c r="M344" s="263"/>
      <c r="N344" s="263"/>
      <c r="O344" s="263"/>
      <c r="P344" s="263"/>
      <c r="Q344" s="263"/>
      <c r="R344" s="263"/>
      <c r="S344" s="263"/>
      <c r="T344" s="263"/>
      <c r="U344" s="263"/>
      <c r="V344" s="263"/>
      <c r="W344" s="263"/>
      <c r="X344" s="263"/>
      <c r="Y344" s="263"/>
      <c r="Z344" s="263"/>
      <c r="AA344" s="263"/>
      <c r="AB344" s="263"/>
      <c r="AC344" s="263"/>
      <c r="AD344" s="263"/>
      <c r="AE344" s="263"/>
      <c r="AF344" s="263"/>
      <c r="AG344" s="263"/>
      <c r="AH344" s="263"/>
      <c r="AI344" s="263"/>
      <c r="AJ344" s="263"/>
      <c r="AK344" s="263"/>
      <c r="AL344" s="263"/>
      <c r="AM344" s="263"/>
      <c r="AN344" s="263"/>
      <c r="AO344" s="269"/>
    </row>
    <row r="345" spans="3:41" x14ac:dyDescent="0.25">
      <c r="C345" s="278" t="s">
        <v>127</v>
      </c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279"/>
    </row>
    <row r="346" spans="3:41" ht="54" customHeight="1" thickBot="1" x14ac:dyDescent="0.3">
      <c r="C346" s="272" t="str">
        <f>+C296</f>
        <v xml:space="preserve">“CREACIÓN DE TROCHA CARROZABLE ENTRE LAS LOCALIDADES DE MITOHUILCA Y ATACCARA DEL DISTRITO DE OCOBAMBA - PROVINCIA DE CHINCHEROS - DEPARTAMENTO DE APURIMAC” </v>
      </c>
      <c r="D346" s="273"/>
      <c r="E346" s="273"/>
      <c r="F346" s="273"/>
      <c r="G346" s="273"/>
      <c r="H346" s="273"/>
      <c r="I346" s="273"/>
      <c r="J346" s="273"/>
      <c r="K346" s="273"/>
      <c r="L346" s="273"/>
      <c r="M346" s="273"/>
      <c r="N346" s="273"/>
      <c r="O346" s="273"/>
      <c r="P346" s="273"/>
      <c r="Q346" s="273"/>
      <c r="R346" s="273"/>
      <c r="S346" s="273"/>
      <c r="T346" s="273"/>
      <c r="U346" s="273"/>
      <c r="V346" s="273"/>
      <c r="W346" s="273"/>
      <c r="X346" s="273"/>
      <c r="Y346" s="273"/>
      <c r="Z346" s="273"/>
      <c r="AA346" s="273"/>
      <c r="AB346" s="273"/>
      <c r="AC346" s="273"/>
      <c r="AD346" s="273"/>
      <c r="AE346" s="273"/>
      <c r="AF346" s="273"/>
      <c r="AG346" s="273"/>
      <c r="AH346" s="273"/>
      <c r="AI346" s="273"/>
      <c r="AJ346" s="273"/>
      <c r="AK346" s="273"/>
      <c r="AL346" s="273"/>
      <c r="AM346" s="273"/>
      <c r="AN346" s="273"/>
      <c r="AO346" s="274"/>
    </row>
    <row r="347" spans="3:41" ht="16.5" thickBot="1" x14ac:dyDescent="0.3"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277"/>
    </row>
    <row r="348" spans="3:41" x14ac:dyDescent="0.25">
      <c r="C348" s="264"/>
      <c r="D348" s="265"/>
      <c r="E348" s="266"/>
      <c r="F348" s="266"/>
      <c r="G348" s="266"/>
      <c r="H348" s="266"/>
      <c r="I348" s="266"/>
      <c r="J348" s="266"/>
      <c r="K348" s="266"/>
      <c r="L348" s="266"/>
      <c r="M348" s="266"/>
      <c r="N348" s="266"/>
      <c r="O348" s="266"/>
      <c r="P348" s="266"/>
      <c r="Q348" s="266"/>
      <c r="R348" s="266"/>
      <c r="S348" s="266"/>
      <c r="T348" s="266"/>
      <c r="U348" s="266"/>
      <c r="V348" s="266"/>
      <c r="W348" s="266"/>
      <c r="X348" s="266"/>
      <c r="Y348" s="266"/>
      <c r="Z348" s="266"/>
      <c r="AA348" s="266"/>
      <c r="AB348" s="266"/>
      <c r="AC348" s="266"/>
      <c r="AD348" s="266"/>
      <c r="AE348" s="266"/>
      <c r="AF348" s="266"/>
      <c r="AG348" s="266"/>
      <c r="AH348" s="266"/>
      <c r="AI348" s="266"/>
      <c r="AJ348" s="266"/>
      <c r="AK348" s="266"/>
      <c r="AL348" s="266"/>
      <c r="AM348" s="266"/>
      <c r="AN348" s="266"/>
      <c r="AO348" s="267"/>
    </row>
    <row r="349" spans="3:41" x14ac:dyDescent="0.25">
      <c r="C349" s="268"/>
      <c r="E349" s="263"/>
      <c r="F349" s="263"/>
      <c r="G349" s="263"/>
      <c r="H349" s="263"/>
      <c r="I349" s="263"/>
      <c r="J349" s="263"/>
      <c r="K349" s="263"/>
      <c r="L349" s="263"/>
      <c r="M349" s="263"/>
      <c r="N349" s="263"/>
      <c r="O349" s="263"/>
      <c r="P349" s="263"/>
      <c r="Q349" s="263"/>
      <c r="R349" s="263"/>
      <c r="S349" s="263"/>
      <c r="T349" s="263"/>
      <c r="U349" s="263"/>
      <c r="V349" s="263"/>
      <c r="W349" s="263"/>
      <c r="X349" s="263"/>
      <c r="Y349" s="263"/>
      <c r="Z349" s="263"/>
      <c r="AA349" s="263"/>
      <c r="AB349" s="263"/>
      <c r="AC349" s="263"/>
      <c r="AD349" s="263"/>
      <c r="AE349" s="263"/>
      <c r="AF349" s="263"/>
      <c r="AG349" s="263"/>
      <c r="AH349" s="263"/>
      <c r="AI349" s="263"/>
      <c r="AJ349" s="263"/>
      <c r="AK349" s="263"/>
      <c r="AL349" s="263"/>
      <c r="AM349" s="263"/>
      <c r="AN349" s="263"/>
      <c r="AO349" s="269"/>
    </row>
    <row r="350" spans="3:41" x14ac:dyDescent="0.25">
      <c r="C350" s="268"/>
      <c r="E350" s="263"/>
      <c r="F350" s="263"/>
      <c r="G350" s="263"/>
      <c r="H350" s="263"/>
      <c r="I350" s="263"/>
      <c r="J350" s="263"/>
      <c r="K350" s="263"/>
      <c r="L350" s="263"/>
      <c r="M350" s="263"/>
      <c r="N350" s="263"/>
      <c r="O350" s="263"/>
      <c r="P350" s="263"/>
      <c r="Q350" s="263"/>
      <c r="R350" s="263"/>
      <c r="S350" s="263"/>
      <c r="T350" s="263"/>
      <c r="U350" s="263"/>
      <c r="V350" s="263"/>
      <c r="W350" s="263"/>
      <c r="X350" s="263"/>
      <c r="Y350" s="263"/>
      <c r="Z350" s="263"/>
      <c r="AA350" s="263"/>
      <c r="AB350" s="263"/>
      <c r="AC350" s="263"/>
      <c r="AD350" s="263"/>
      <c r="AE350" s="263"/>
      <c r="AF350" s="263"/>
      <c r="AG350" s="263"/>
      <c r="AH350" s="263"/>
      <c r="AI350" s="263"/>
      <c r="AJ350" s="263"/>
      <c r="AK350" s="263"/>
      <c r="AL350" s="263"/>
      <c r="AM350" s="263"/>
      <c r="AN350" s="263"/>
      <c r="AO350" s="269"/>
    </row>
    <row r="351" spans="3:41" x14ac:dyDescent="0.25">
      <c r="C351" s="268"/>
      <c r="E351" s="263"/>
      <c r="F351" s="263"/>
      <c r="G351" s="263"/>
      <c r="H351" s="263"/>
      <c r="I351" s="263"/>
      <c r="J351" s="263"/>
      <c r="K351" s="263"/>
      <c r="L351" s="263"/>
      <c r="M351" s="263"/>
      <c r="N351" s="263"/>
      <c r="O351" s="263"/>
      <c r="P351" s="263"/>
      <c r="Q351" s="263"/>
      <c r="R351" s="263"/>
      <c r="S351" s="263"/>
      <c r="T351" s="263"/>
      <c r="U351" s="263"/>
      <c r="V351" s="263"/>
      <c r="W351" s="263"/>
      <c r="X351" s="263"/>
      <c r="Y351" s="263"/>
      <c r="Z351" s="263"/>
      <c r="AA351" s="263"/>
      <c r="AB351" s="263"/>
      <c r="AC351" s="263"/>
      <c r="AD351" s="263"/>
      <c r="AE351" s="263"/>
      <c r="AF351" s="263"/>
      <c r="AG351" s="263"/>
      <c r="AH351" s="263"/>
      <c r="AI351" s="263"/>
      <c r="AJ351" s="263"/>
      <c r="AK351" s="263"/>
      <c r="AL351" s="263"/>
      <c r="AM351" s="263"/>
      <c r="AN351" s="263"/>
      <c r="AO351" s="269"/>
    </row>
    <row r="352" spans="3:41" x14ac:dyDescent="0.25">
      <c r="C352" s="268"/>
      <c r="E352" s="263"/>
      <c r="F352" s="263"/>
      <c r="G352" s="263"/>
      <c r="H352" s="263"/>
      <c r="I352" s="263"/>
      <c r="J352" s="263"/>
      <c r="K352" s="263"/>
      <c r="L352" s="263"/>
      <c r="M352" s="263"/>
      <c r="N352" s="263"/>
      <c r="O352" s="263"/>
      <c r="P352" s="263"/>
      <c r="Q352" s="263"/>
      <c r="R352" s="263"/>
      <c r="S352" s="263"/>
      <c r="T352" s="263"/>
      <c r="U352" s="263"/>
      <c r="V352" s="263"/>
      <c r="W352" s="263"/>
      <c r="X352" s="263"/>
      <c r="Y352" s="263"/>
      <c r="Z352" s="263"/>
      <c r="AA352" s="263"/>
      <c r="AB352" s="263"/>
      <c r="AC352" s="263"/>
      <c r="AD352" s="263"/>
      <c r="AE352" s="263"/>
      <c r="AF352" s="263"/>
      <c r="AG352" s="263"/>
      <c r="AH352" s="263"/>
      <c r="AI352" s="263"/>
      <c r="AJ352" s="263"/>
      <c r="AK352" s="263"/>
      <c r="AL352" s="263"/>
      <c r="AM352" s="263"/>
      <c r="AN352" s="263"/>
      <c r="AO352" s="269"/>
    </row>
    <row r="353" spans="3:41" x14ac:dyDescent="0.25">
      <c r="C353" s="268"/>
      <c r="E353" s="263"/>
      <c r="F353" s="263"/>
      <c r="G353" s="263"/>
      <c r="H353" s="263"/>
      <c r="I353" s="263"/>
      <c r="J353" s="263"/>
      <c r="K353" s="263"/>
      <c r="L353" s="263"/>
      <c r="M353" s="263"/>
      <c r="N353" s="263"/>
      <c r="O353" s="263"/>
      <c r="P353" s="263"/>
      <c r="Q353" s="263"/>
      <c r="R353" s="263"/>
      <c r="S353" s="263"/>
      <c r="T353" s="263"/>
      <c r="U353" s="263"/>
      <c r="V353" s="263"/>
      <c r="W353" s="263"/>
      <c r="X353" s="263"/>
      <c r="Y353" s="263"/>
      <c r="Z353" s="263"/>
      <c r="AA353" s="263"/>
      <c r="AB353" s="263"/>
      <c r="AC353" s="263"/>
      <c r="AD353" s="263"/>
      <c r="AE353" s="263"/>
      <c r="AF353" s="263"/>
      <c r="AG353" s="263"/>
      <c r="AH353" s="263"/>
      <c r="AI353" s="263"/>
      <c r="AJ353" s="263"/>
      <c r="AK353" s="263"/>
      <c r="AL353" s="263"/>
      <c r="AM353" s="263"/>
      <c r="AN353" s="263"/>
      <c r="AO353" s="269"/>
    </row>
    <row r="354" spans="3:41" x14ac:dyDescent="0.25">
      <c r="C354" s="268"/>
      <c r="E354" s="263"/>
      <c r="F354" s="263"/>
      <c r="G354" s="263"/>
      <c r="H354" s="263"/>
      <c r="I354" s="263"/>
      <c r="J354" s="263"/>
      <c r="K354" s="263"/>
      <c r="L354" s="263"/>
      <c r="M354" s="263"/>
      <c r="N354" s="263"/>
      <c r="O354" s="263"/>
      <c r="P354" s="263"/>
      <c r="Q354" s="263"/>
      <c r="R354" s="263"/>
      <c r="S354" s="263"/>
      <c r="T354" s="263"/>
      <c r="U354" s="263"/>
      <c r="V354" s="263"/>
      <c r="W354" s="263"/>
      <c r="X354" s="263"/>
      <c r="Y354" s="263"/>
      <c r="Z354" s="263"/>
      <c r="AA354" s="263"/>
      <c r="AB354" s="263"/>
      <c r="AC354" s="263"/>
      <c r="AD354" s="263"/>
      <c r="AE354" s="263"/>
      <c r="AF354" s="263"/>
      <c r="AG354" s="263"/>
      <c r="AH354" s="263"/>
      <c r="AI354" s="263"/>
      <c r="AJ354" s="263"/>
      <c r="AK354" s="263"/>
      <c r="AL354" s="263"/>
      <c r="AM354" s="263"/>
      <c r="AN354" s="263"/>
      <c r="AO354" s="269"/>
    </row>
    <row r="355" spans="3:41" x14ac:dyDescent="0.25">
      <c r="C355" s="268"/>
      <c r="E355" s="263"/>
      <c r="F355" s="263"/>
      <c r="G355" s="263"/>
      <c r="H355" s="263"/>
      <c r="I355" s="263"/>
      <c r="J355" s="263"/>
      <c r="K355" s="263"/>
      <c r="L355" s="263"/>
      <c r="M355" s="263"/>
      <c r="N355" s="263"/>
      <c r="O355" s="263"/>
      <c r="P355" s="263"/>
      <c r="Q355" s="263"/>
      <c r="R355" s="263"/>
      <c r="S355" s="263"/>
      <c r="T355" s="263"/>
      <c r="U355" s="263"/>
      <c r="V355" s="263"/>
      <c r="W355" s="263"/>
      <c r="X355" s="263"/>
      <c r="Y355" s="263"/>
      <c r="Z355" s="263"/>
      <c r="AA355" s="263"/>
      <c r="AB355" s="263"/>
      <c r="AC355" s="263"/>
      <c r="AD355" s="263"/>
      <c r="AE355" s="263"/>
      <c r="AF355" s="263"/>
      <c r="AG355" s="263"/>
      <c r="AH355" s="263"/>
      <c r="AI355" s="263"/>
      <c r="AJ355" s="263"/>
      <c r="AK355" s="263"/>
      <c r="AL355" s="263"/>
      <c r="AM355" s="263"/>
      <c r="AN355" s="263"/>
      <c r="AO355" s="269"/>
    </row>
    <row r="356" spans="3:41" x14ac:dyDescent="0.25">
      <c r="C356" s="268"/>
      <c r="E356" s="263"/>
      <c r="F356" s="263"/>
      <c r="G356" s="263"/>
      <c r="H356" s="263"/>
      <c r="I356" s="263"/>
      <c r="J356" s="263"/>
      <c r="K356" s="263"/>
      <c r="L356" s="263"/>
      <c r="M356" s="263"/>
      <c r="N356" s="263"/>
      <c r="O356" s="263"/>
      <c r="P356" s="263"/>
      <c r="Q356" s="263"/>
      <c r="R356" s="263"/>
      <c r="S356" s="263"/>
      <c r="T356" s="263"/>
      <c r="U356" s="263"/>
      <c r="V356" s="263"/>
      <c r="W356" s="263"/>
      <c r="X356" s="263"/>
      <c r="Y356" s="263"/>
      <c r="Z356" s="263"/>
      <c r="AA356" s="263"/>
      <c r="AB356" s="263"/>
      <c r="AC356" s="263"/>
      <c r="AD356" s="263"/>
      <c r="AE356" s="263"/>
      <c r="AF356" s="263"/>
      <c r="AG356" s="263"/>
      <c r="AH356" s="263"/>
      <c r="AI356" s="263"/>
      <c r="AJ356" s="263"/>
      <c r="AK356" s="263"/>
      <c r="AL356" s="263"/>
      <c r="AM356" s="263"/>
      <c r="AN356" s="263"/>
      <c r="AO356" s="269"/>
    </row>
    <row r="357" spans="3:41" x14ac:dyDescent="0.25">
      <c r="C357" s="268"/>
      <c r="E357" s="263"/>
      <c r="F357" s="263"/>
      <c r="G357" s="263"/>
      <c r="H357" s="263"/>
      <c r="I357" s="263"/>
      <c r="J357" s="263"/>
      <c r="K357" s="263"/>
      <c r="L357" s="263"/>
      <c r="M357" s="263"/>
      <c r="N357" s="263"/>
      <c r="O357" s="263"/>
      <c r="P357" s="263"/>
      <c r="Q357" s="263"/>
      <c r="R357" s="263"/>
      <c r="S357" s="263"/>
      <c r="T357" s="263"/>
      <c r="U357" s="263"/>
      <c r="V357" s="263"/>
      <c r="W357" s="263"/>
      <c r="X357" s="263"/>
      <c r="Y357" s="263"/>
      <c r="Z357" s="263"/>
      <c r="AA357" s="263"/>
      <c r="AB357" s="263"/>
      <c r="AC357" s="263"/>
      <c r="AD357" s="263"/>
      <c r="AE357" s="263"/>
      <c r="AF357" s="263"/>
      <c r="AG357" s="263"/>
      <c r="AH357" s="263"/>
      <c r="AI357" s="263"/>
      <c r="AJ357" s="263"/>
      <c r="AK357" s="263"/>
      <c r="AL357" s="263"/>
      <c r="AM357" s="263"/>
      <c r="AN357" s="263"/>
      <c r="AO357" s="269"/>
    </row>
    <row r="358" spans="3:41" x14ac:dyDescent="0.25">
      <c r="C358" s="268"/>
      <c r="E358" s="263"/>
      <c r="F358" s="263"/>
      <c r="G358" s="263"/>
      <c r="H358" s="263"/>
      <c r="I358" s="263"/>
      <c r="J358" s="263"/>
      <c r="K358" s="263"/>
      <c r="L358" s="263"/>
      <c r="M358" s="263"/>
      <c r="N358" s="263"/>
      <c r="O358" s="263"/>
      <c r="P358" s="263"/>
      <c r="Q358" s="263"/>
      <c r="R358" s="263"/>
      <c r="S358" s="263"/>
      <c r="T358" s="263"/>
      <c r="U358" s="263"/>
      <c r="V358" s="263"/>
      <c r="W358" s="263"/>
      <c r="X358" s="263"/>
      <c r="Y358" s="263"/>
      <c r="Z358" s="263"/>
      <c r="AA358" s="263"/>
      <c r="AB358" s="263"/>
      <c r="AC358" s="263"/>
      <c r="AD358" s="263"/>
      <c r="AE358" s="263"/>
      <c r="AF358" s="263"/>
      <c r="AG358" s="263"/>
      <c r="AH358" s="263"/>
      <c r="AI358" s="263"/>
      <c r="AJ358" s="263"/>
      <c r="AK358" s="263"/>
      <c r="AL358" s="263"/>
      <c r="AM358" s="263"/>
      <c r="AN358" s="263"/>
      <c r="AO358" s="269"/>
    </row>
    <row r="359" spans="3:41" x14ac:dyDescent="0.25">
      <c r="C359" s="268"/>
      <c r="E359" s="263"/>
      <c r="F359" s="263"/>
      <c r="G359" s="263"/>
      <c r="H359" s="263"/>
      <c r="I359" s="263"/>
      <c r="J359" s="263"/>
      <c r="K359" s="263"/>
      <c r="L359" s="263"/>
      <c r="M359" s="263"/>
      <c r="N359" s="263"/>
      <c r="O359" s="263"/>
      <c r="P359" s="263"/>
      <c r="Q359" s="263"/>
      <c r="R359" s="263"/>
      <c r="S359" s="263"/>
      <c r="T359" s="263"/>
      <c r="U359" s="263"/>
      <c r="V359" s="263"/>
      <c r="W359" s="263"/>
      <c r="X359" s="263"/>
      <c r="Y359" s="263"/>
      <c r="Z359" s="263"/>
      <c r="AA359" s="263"/>
      <c r="AB359" s="263"/>
      <c r="AC359" s="263"/>
      <c r="AD359" s="263"/>
      <c r="AE359" s="263"/>
      <c r="AF359" s="263"/>
      <c r="AG359" s="263"/>
      <c r="AH359" s="263"/>
      <c r="AI359" s="263"/>
      <c r="AJ359" s="263"/>
      <c r="AK359" s="263"/>
      <c r="AL359" s="263"/>
      <c r="AM359" s="263"/>
      <c r="AN359" s="263"/>
      <c r="AO359" s="269"/>
    </row>
    <row r="360" spans="3:41" x14ac:dyDescent="0.25">
      <c r="C360" s="268"/>
      <c r="E360" s="263"/>
      <c r="F360" s="263"/>
      <c r="G360" s="263"/>
      <c r="H360" s="263"/>
      <c r="I360" s="263"/>
      <c r="J360" s="263"/>
      <c r="K360" s="263"/>
      <c r="L360" s="263"/>
      <c r="M360" s="263"/>
      <c r="N360" s="263"/>
      <c r="O360" s="263"/>
      <c r="P360" s="263"/>
      <c r="Q360" s="263"/>
      <c r="R360" s="263"/>
      <c r="S360" s="263"/>
      <c r="T360" s="263"/>
      <c r="U360" s="263"/>
      <c r="V360" s="263"/>
      <c r="W360" s="263"/>
      <c r="X360" s="263"/>
      <c r="Y360" s="263"/>
      <c r="Z360" s="263"/>
      <c r="AA360" s="263"/>
      <c r="AB360" s="263"/>
      <c r="AC360" s="263"/>
      <c r="AD360" s="263"/>
      <c r="AE360" s="263"/>
      <c r="AF360" s="263"/>
      <c r="AG360" s="263"/>
      <c r="AH360" s="263"/>
      <c r="AI360" s="263"/>
      <c r="AJ360" s="263"/>
      <c r="AK360" s="263"/>
      <c r="AL360" s="263"/>
      <c r="AM360" s="263"/>
      <c r="AN360" s="263"/>
      <c r="AO360" s="269"/>
    </row>
    <row r="361" spans="3:41" x14ac:dyDescent="0.25">
      <c r="C361" s="268"/>
      <c r="E361" s="263"/>
      <c r="F361" s="263"/>
      <c r="G361" s="263"/>
      <c r="H361" s="263"/>
      <c r="I361" s="263"/>
      <c r="J361" s="263"/>
      <c r="K361" s="263"/>
      <c r="L361" s="263"/>
      <c r="M361" s="263"/>
      <c r="N361" s="263"/>
      <c r="O361" s="263"/>
      <c r="P361" s="263"/>
      <c r="Q361" s="263"/>
      <c r="R361" s="263"/>
      <c r="S361" s="263"/>
      <c r="T361" s="263"/>
      <c r="U361" s="263"/>
      <c r="V361" s="263"/>
      <c r="W361" s="263"/>
      <c r="X361" s="263"/>
      <c r="Y361" s="263"/>
      <c r="Z361" s="263"/>
      <c r="AA361" s="263"/>
      <c r="AB361" s="263"/>
      <c r="AC361" s="263"/>
      <c r="AD361" s="263"/>
      <c r="AE361" s="263"/>
      <c r="AF361" s="263"/>
      <c r="AG361" s="263"/>
      <c r="AH361" s="263"/>
      <c r="AI361" s="263"/>
      <c r="AJ361" s="263"/>
      <c r="AK361" s="263"/>
      <c r="AL361" s="263"/>
      <c r="AM361" s="263"/>
      <c r="AN361" s="263"/>
      <c r="AO361" s="269"/>
    </row>
    <row r="362" spans="3:41" x14ac:dyDescent="0.25">
      <c r="C362" s="268"/>
      <c r="E362" s="263"/>
      <c r="F362" s="263"/>
      <c r="G362" s="263"/>
      <c r="H362" s="263"/>
      <c r="I362" s="263"/>
      <c r="J362" s="263"/>
      <c r="K362" s="263"/>
      <c r="L362" s="263"/>
      <c r="M362" s="263"/>
      <c r="N362" s="263"/>
      <c r="O362" s="263"/>
      <c r="P362" s="263"/>
      <c r="Q362" s="263"/>
      <c r="R362" s="263"/>
      <c r="S362" s="263"/>
      <c r="T362" s="263"/>
      <c r="U362" s="263"/>
      <c r="V362" s="263"/>
      <c r="W362" s="263"/>
      <c r="X362" s="263"/>
      <c r="Y362" s="263"/>
      <c r="Z362" s="263"/>
      <c r="AA362" s="263"/>
      <c r="AB362" s="263"/>
      <c r="AC362" s="263"/>
      <c r="AD362" s="263"/>
      <c r="AE362" s="263"/>
      <c r="AF362" s="263"/>
      <c r="AG362" s="263"/>
      <c r="AH362" s="263"/>
      <c r="AI362" s="263"/>
      <c r="AJ362" s="263"/>
      <c r="AK362" s="263"/>
      <c r="AL362" s="263"/>
      <c r="AM362" s="263"/>
      <c r="AN362" s="263"/>
      <c r="AO362" s="269"/>
    </row>
    <row r="363" spans="3:41" x14ac:dyDescent="0.25">
      <c r="C363" s="268"/>
      <c r="E363" s="263"/>
      <c r="F363" s="263"/>
      <c r="G363" s="263"/>
      <c r="H363" s="263"/>
      <c r="I363" s="263"/>
      <c r="J363" s="263"/>
      <c r="K363" s="263"/>
      <c r="L363" s="263"/>
      <c r="M363" s="263"/>
      <c r="N363" s="263"/>
      <c r="O363" s="263"/>
      <c r="P363" s="263"/>
      <c r="Q363" s="263"/>
      <c r="R363" s="263"/>
      <c r="S363" s="263"/>
      <c r="T363" s="263"/>
      <c r="U363" s="263"/>
      <c r="V363" s="263"/>
      <c r="W363" s="263"/>
      <c r="X363" s="263"/>
      <c r="Y363" s="263"/>
      <c r="Z363" s="263"/>
      <c r="AA363" s="263"/>
      <c r="AB363" s="263"/>
      <c r="AC363" s="263"/>
      <c r="AD363" s="263"/>
      <c r="AE363" s="263"/>
      <c r="AF363" s="263"/>
      <c r="AG363" s="263"/>
      <c r="AH363" s="263"/>
      <c r="AI363" s="263"/>
      <c r="AJ363" s="263"/>
      <c r="AK363" s="263"/>
      <c r="AL363" s="263"/>
      <c r="AM363" s="263"/>
      <c r="AN363" s="263"/>
      <c r="AO363" s="269"/>
    </row>
    <row r="364" spans="3:41" x14ac:dyDescent="0.25">
      <c r="C364" s="268"/>
      <c r="E364" s="263"/>
      <c r="F364" s="263"/>
      <c r="G364" s="263"/>
      <c r="H364" s="263"/>
      <c r="I364" s="263"/>
      <c r="J364" s="263"/>
      <c r="K364" s="263"/>
      <c r="L364" s="263"/>
      <c r="M364" s="263"/>
      <c r="N364" s="263"/>
      <c r="O364" s="263"/>
      <c r="P364" s="263"/>
      <c r="Q364" s="263"/>
      <c r="R364" s="263"/>
      <c r="S364" s="263"/>
      <c r="T364" s="263"/>
      <c r="U364" s="263"/>
      <c r="V364" s="263"/>
      <c r="W364" s="263"/>
      <c r="X364" s="263"/>
      <c r="Y364" s="263"/>
      <c r="Z364" s="263"/>
      <c r="AA364" s="263"/>
      <c r="AB364" s="263"/>
      <c r="AC364" s="263"/>
      <c r="AD364" s="263"/>
      <c r="AE364" s="263"/>
      <c r="AF364" s="263"/>
      <c r="AG364" s="263"/>
      <c r="AH364" s="263"/>
      <c r="AI364" s="263"/>
      <c r="AJ364" s="263"/>
      <c r="AK364" s="263"/>
      <c r="AL364" s="263"/>
      <c r="AM364" s="263"/>
      <c r="AN364" s="263"/>
      <c r="AO364" s="269"/>
    </row>
    <row r="365" spans="3:41" x14ac:dyDescent="0.25">
      <c r="C365" s="268"/>
      <c r="E365" s="263"/>
      <c r="F365" s="263"/>
      <c r="G365" s="263"/>
      <c r="H365" s="263"/>
      <c r="I365" s="263"/>
      <c r="J365" s="263"/>
      <c r="K365" s="263"/>
      <c r="L365" s="263"/>
      <c r="M365" s="263"/>
      <c r="N365" s="263"/>
      <c r="O365" s="263"/>
      <c r="P365" s="263"/>
      <c r="Q365" s="263"/>
      <c r="R365" s="263"/>
      <c r="S365" s="263"/>
      <c r="T365" s="263"/>
      <c r="U365" s="263"/>
      <c r="V365" s="263"/>
      <c r="W365" s="263"/>
      <c r="X365" s="263"/>
      <c r="Y365" s="263"/>
      <c r="Z365" s="263"/>
      <c r="AA365" s="263"/>
      <c r="AB365" s="263"/>
      <c r="AC365" s="263"/>
      <c r="AD365" s="263"/>
      <c r="AE365" s="263"/>
      <c r="AF365" s="263"/>
      <c r="AG365" s="263"/>
      <c r="AH365" s="263"/>
      <c r="AI365" s="263"/>
      <c r="AJ365" s="263"/>
      <c r="AK365" s="263"/>
      <c r="AL365" s="263"/>
      <c r="AM365" s="263"/>
      <c r="AN365" s="263"/>
      <c r="AO365" s="269"/>
    </row>
    <row r="366" spans="3:41" x14ac:dyDescent="0.25">
      <c r="C366" s="268"/>
      <c r="E366" s="263"/>
      <c r="F366" s="263"/>
      <c r="G366" s="263"/>
      <c r="H366" s="263"/>
      <c r="I366" s="263"/>
      <c r="J366" s="263"/>
      <c r="K366" s="263"/>
      <c r="L366" s="263"/>
      <c r="M366" s="263"/>
      <c r="N366" s="263"/>
      <c r="O366" s="263"/>
      <c r="P366" s="263"/>
      <c r="Q366" s="263"/>
      <c r="R366" s="263"/>
      <c r="S366" s="263"/>
      <c r="T366" s="263"/>
      <c r="U366" s="263"/>
      <c r="V366" s="263"/>
      <c r="W366" s="263"/>
      <c r="X366" s="263"/>
      <c r="Y366" s="263"/>
      <c r="Z366" s="263"/>
      <c r="AA366" s="263"/>
      <c r="AB366" s="263"/>
      <c r="AC366" s="263"/>
      <c r="AD366" s="263"/>
      <c r="AE366" s="263"/>
      <c r="AF366" s="263"/>
      <c r="AG366" s="263"/>
      <c r="AH366" s="263"/>
      <c r="AI366" s="263"/>
      <c r="AJ366" s="263"/>
      <c r="AK366" s="263"/>
      <c r="AL366" s="263"/>
      <c r="AM366" s="263"/>
      <c r="AN366" s="263"/>
      <c r="AO366" s="269"/>
    </row>
    <row r="367" spans="3:41" x14ac:dyDescent="0.25">
      <c r="C367" s="268"/>
      <c r="E367" s="263"/>
      <c r="F367" s="263"/>
      <c r="G367" s="263"/>
      <c r="H367" s="263"/>
      <c r="I367" s="263"/>
      <c r="J367" s="263"/>
      <c r="K367" s="263"/>
      <c r="L367" s="263"/>
      <c r="M367" s="263"/>
      <c r="N367" s="263"/>
      <c r="O367" s="263"/>
      <c r="P367" s="263"/>
      <c r="Q367" s="263"/>
      <c r="R367" s="263"/>
      <c r="S367" s="263"/>
      <c r="T367" s="263"/>
      <c r="U367" s="263"/>
      <c r="V367" s="263"/>
      <c r="W367" s="263"/>
      <c r="X367" s="263"/>
      <c r="Y367" s="263"/>
      <c r="Z367" s="263"/>
      <c r="AA367" s="263"/>
      <c r="AB367" s="263"/>
      <c r="AC367" s="263"/>
      <c r="AD367" s="263"/>
      <c r="AE367" s="263"/>
      <c r="AF367" s="263"/>
      <c r="AG367" s="263"/>
      <c r="AH367" s="263"/>
      <c r="AI367" s="263"/>
      <c r="AJ367" s="263"/>
      <c r="AK367" s="263"/>
      <c r="AL367" s="263"/>
      <c r="AM367" s="263"/>
      <c r="AN367" s="263"/>
      <c r="AO367" s="269"/>
    </row>
    <row r="368" spans="3:41" x14ac:dyDescent="0.25">
      <c r="C368" s="268"/>
      <c r="E368" s="263"/>
      <c r="F368" s="263"/>
      <c r="G368" s="263"/>
      <c r="H368" s="263"/>
      <c r="I368" s="263"/>
      <c r="J368" s="263"/>
      <c r="K368" s="263"/>
      <c r="L368" s="263"/>
      <c r="M368" s="263"/>
      <c r="N368" s="263"/>
      <c r="O368" s="263"/>
      <c r="P368" s="263"/>
      <c r="Q368" s="263"/>
      <c r="R368" s="263"/>
      <c r="S368" s="263"/>
      <c r="T368" s="263"/>
      <c r="U368" s="263"/>
      <c r="V368" s="263"/>
      <c r="W368" s="263"/>
      <c r="X368" s="263"/>
      <c r="Y368" s="263"/>
      <c r="Z368" s="263"/>
      <c r="AA368" s="263"/>
      <c r="AB368" s="263"/>
      <c r="AC368" s="263"/>
      <c r="AD368" s="263"/>
      <c r="AE368" s="263"/>
      <c r="AF368" s="263"/>
      <c r="AG368" s="263"/>
      <c r="AH368" s="263"/>
      <c r="AI368" s="263"/>
      <c r="AJ368" s="263"/>
      <c r="AK368" s="263"/>
      <c r="AL368" s="263"/>
      <c r="AM368" s="263"/>
      <c r="AN368" s="263"/>
      <c r="AO368" s="269"/>
    </row>
    <row r="369" spans="3:41" x14ac:dyDescent="0.25">
      <c r="C369" s="268"/>
      <c r="E369" s="263"/>
      <c r="F369" s="263"/>
      <c r="G369" s="263"/>
      <c r="H369" s="263"/>
      <c r="I369" s="263"/>
      <c r="J369" s="263"/>
      <c r="K369" s="263"/>
      <c r="L369" s="263"/>
      <c r="M369" s="263"/>
      <c r="N369" s="263"/>
      <c r="O369" s="263"/>
      <c r="P369" s="263"/>
      <c r="Q369" s="263"/>
      <c r="R369" s="263"/>
      <c r="S369" s="263"/>
      <c r="T369" s="263"/>
      <c r="U369" s="263"/>
      <c r="V369" s="263"/>
      <c r="W369" s="263"/>
      <c r="X369" s="263"/>
      <c r="Y369" s="263"/>
      <c r="Z369" s="263"/>
      <c r="AA369" s="263"/>
      <c r="AB369" s="263"/>
      <c r="AC369" s="263"/>
      <c r="AD369" s="263"/>
      <c r="AE369" s="263"/>
      <c r="AF369" s="263"/>
      <c r="AG369" s="263"/>
      <c r="AH369" s="263"/>
      <c r="AI369" s="263"/>
      <c r="AJ369" s="263"/>
      <c r="AK369" s="263"/>
      <c r="AL369" s="263"/>
      <c r="AM369" s="263"/>
      <c r="AN369" s="263"/>
      <c r="AO369" s="269"/>
    </row>
    <row r="370" spans="3:41" x14ac:dyDescent="0.25">
      <c r="C370" s="268"/>
      <c r="E370" s="263"/>
      <c r="F370" s="263"/>
      <c r="G370" s="263"/>
      <c r="H370" s="263"/>
      <c r="I370" s="263"/>
      <c r="J370" s="263"/>
      <c r="K370" s="263"/>
      <c r="L370" s="263"/>
      <c r="M370" s="263"/>
      <c r="N370" s="263"/>
      <c r="O370" s="263"/>
      <c r="P370" s="263"/>
      <c r="Q370" s="263"/>
      <c r="R370" s="263"/>
      <c r="S370" s="263"/>
      <c r="T370" s="263"/>
      <c r="U370" s="263"/>
      <c r="V370" s="263"/>
      <c r="W370" s="263"/>
      <c r="X370" s="263"/>
      <c r="Y370" s="263"/>
      <c r="Z370" s="263"/>
      <c r="AA370" s="263"/>
      <c r="AB370" s="263"/>
      <c r="AC370" s="263"/>
      <c r="AD370" s="263"/>
      <c r="AE370" s="263"/>
      <c r="AF370" s="263"/>
      <c r="AG370" s="263"/>
      <c r="AH370" s="263"/>
      <c r="AI370" s="263"/>
      <c r="AJ370" s="263"/>
      <c r="AK370" s="263"/>
      <c r="AL370" s="263"/>
      <c r="AM370" s="263"/>
      <c r="AN370" s="263"/>
      <c r="AO370" s="269"/>
    </row>
    <row r="371" spans="3:41" x14ac:dyDescent="0.25">
      <c r="C371" s="268"/>
      <c r="E371" s="263"/>
      <c r="F371" s="263"/>
      <c r="G371" s="263"/>
      <c r="H371" s="263"/>
      <c r="I371" s="263"/>
      <c r="J371" s="263"/>
      <c r="K371" s="263"/>
      <c r="L371" s="263"/>
      <c r="M371" s="263"/>
      <c r="N371" s="263"/>
      <c r="O371" s="263"/>
      <c r="P371" s="263"/>
      <c r="Q371" s="263"/>
      <c r="R371" s="263"/>
      <c r="S371" s="263"/>
      <c r="T371" s="263"/>
      <c r="U371" s="263"/>
      <c r="V371" s="263"/>
      <c r="W371" s="263"/>
      <c r="X371" s="263"/>
      <c r="Y371" s="263"/>
      <c r="Z371" s="263"/>
      <c r="AA371" s="263"/>
      <c r="AB371" s="263"/>
      <c r="AC371" s="263"/>
      <c r="AD371" s="263"/>
      <c r="AE371" s="263"/>
      <c r="AF371" s="263"/>
      <c r="AG371" s="263"/>
      <c r="AH371" s="263"/>
      <c r="AI371" s="263"/>
      <c r="AJ371" s="263"/>
      <c r="AK371" s="263"/>
      <c r="AL371" s="263"/>
      <c r="AM371" s="263"/>
      <c r="AN371" s="263"/>
      <c r="AO371" s="269"/>
    </row>
    <row r="372" spans="3:41" x14ac:dyDescent="0.25">
      <c r="C372" s="268"/>
      <c r="E372" s="263"/>
      <c r="F372" s="263"/>
      <c r="G372" s="263"/>
      <c r="H372" s="263"/>
      <c r="I372" s="263"/>
      <c r="J372" s="263"/>
      <c r="K372" s="263"/>
      <c r="L372" s="263"/>
      <c r="M372" s="263"/>
      <c r="N372" s="263"/>
      <c r="O372" s="263"/>
      <c r="P372" s="263"/>
      <c r="Q372" s="263"/>
      <c r="R372" s="263"/>
      <c r="S372" s="263"/>
      <c r="T372" s="263"/>
      <c r="U372" s="263"/>
      <c r="V372" s="263"/>
      <c r="W372" s="263"/>
      <c r="X372" s="263"/>
      <c r="Y372" s="263"/>
      <c r="Z372" s="263"/>
      <c r="AA372" s="263"/>
      <c r="AB372" s="263"/>
      <c r="AC372" s="263"/>
      <c r="AD372" s="263"/>
      <c r="AE372" s="263"/>
      <c r="AF372" s="263"/>
      <c r="AG372" s="263"/>
      <c r="AH372" s="263"/>
      <c r="AI372" s="263"/>
      <c r="AJ372" s="263"/>
      <c r="AK372" s="263"/>
      <c r="AL372" s="263"/>
      <c r="AM372" s="263"/>
      <c r="AN372" s="263"/>
      <c r="AO372" s="269"/>
    </row>
    <row r="373" spans="3:41" x14ac:dyDescent="0.25">
      <c r="C373" s="268"/>
      <c r="E373" s="263"/>
      <c r="F373" s="263"/>
      <c r="G373" s="263"/>
      <c r="H373" s="263"/>
      <c r="I373" s="263"/>
      <c r="J373" s="263"/>
      <c r="K373" s="263"/>
      <c r="L373" s="263"/>
      <c r="M373" s="263"/>
      <c r="N373" s="263"/>
      <c r="O373" s="263"/>
      <c r="P373" s="263"/>
      <c r="Q373" s="263"/>
      <c r="R373" s="263"/>
      <c r="S373" s="263"/>
      <c r="T373" s="263"/>
      <c r="U373" s="263"/>
      <c r="V373" s="263"/>
      <c r="W373" s="263"/>
      <c r="X373" s="263"/>
      <c r="Y373" s="263"/>
      <c r="Z373" s="263"/>
      <c r="AA373" s="263"/>
      <c r="AB373" s="263"/>
      <c r="AC373" s="263"/>
      <c r="AD373" s="263"/>
      <c r="AE373" s="263"/>
      <c r="AF373" s="263"/>
      <c r="AG373" s="263"/>
      <c r="AH373" s="263"/>
      <c r="AI373" s="263"/>
      <c r="AJ373" s="263"/>
      <c r="AK373" s="263"/>
      <c r="AL373" s="263"/>
      <c r="AM373" s="263"/>
      <c r="AN373" s="263"/>
      <c r="AO373" s="269"/>
    </row>
    <row r="374" spans="3:41" x14ac:dyDescent="0.25">
      <c r="C374" s="268"/>
      <c r="E374" s="263"/>
      <c r="F374" s="263"/>
      <c r="G374" s="263"/>
      <c r="H374" s="263"/>
      <c r="I374" s="263"/>
      <c r="J374" s="263"/>
      <c r="K374" s="263"/>
      <c r="L374" s="263"/>
      <c r="M374" s="263"/>
      <c r="N374" s="263"/>
      <c r="O374" s="263"/>
      <c r="P374" s="263"/>
      <c r="Q374" s="263"/>
      <c r="R374" s="263"/>
      <c r="S374" s="263"/>
      <c r="T374" s="263"/>
      <c r="U374" s="263"/>
      <c r="V374" s="263"/>
      <c r="W374" s="263"/>
      <c r="X374" s="263"/>
      <c r="Y374" s="263"/>
      <c r="Z374" s="263"/>
      <c r="AA374" s="263"/>
      <c r="AB374" s="263"/>
      <c r="AC374" s="263"/>
      <c r="AD374" s="263"/>
      <c r="AE374" s="263"/>
      <c r="AF374" s="263"/>
      <c r="AG374" s="263"/>
      <c r="AH374" s="263"/>
      <c r="AI374" s="263"/>
      <c r="AJ374" s="263"/>
      <c r="AK374" s="263"/>
      <c r="AL374" s="263"/>
      <c r="AM374" s="263"/>
      <c r="AN374" s="263"/>
      <c r="AO374" s="269"/>
    </row>
    <row r="375" spans="3:41" x14ac:dyDescent="0.25">
      <c r="C375" s="268"/>
      <c r="E375" s="263"/>
      <c r="F375" s="263"/>
      <c r="G375" s="263"/>
      <c r="H375" s="263"/>
      <c r="I375" s="263"/>
      <c r="J375" s="263"/>
      <c r="K375" s="263"/>
      <c r="L375" s="263"/>
      <c r="M375" s="263"/>
      <c r="N375" s="263"/>
      <c r="O375" s="263"/>
      <c r="P375" s="263"/>
      <c r="Q375" s="263"/>
      <c r="R375" s="263"/>
      <c r="S375" s="263"/>
      <c r="T375" s="263"/>
      <c r="U375" s="263"/>
      <c r="V375" s="263"/>
      <c r="W375" s="263"/>
      <c r="X375" s="263"/>
      <c r="Y375" s="263"/>
      <c r="Z375" s="263"/>
      <c r="AA375" s="263"/>
      <c r="AB375" s="263"/>
      <c r="AC375" s="263"/>
      <c r="AD375" s="263"/>
      <c r="AE375" s="263"/>
      <c r="AF375" s="263"/>
      <c r="AG375" s="263"/>
      <c r="AH375" s="263"/>
      <c r="AI375" s="263"/>
      <c r="AJ375" s="263"/>
      <c r="AK375" s="263"/>
      <c r="AL375" s="263"/>
      <c r="AM375" s="263"/>
      <c r="AN375" s="263"/>
      <c r="AO375" s="269"/>
    </row>
    <row r="376" spans="3:41" x14ac:dyDescent="0.25">
      <c r="C376" s="268"/>
      <c r="E376" s="263"/>
      <c r="F376" s="263"/>
      <c r="G376" s="263"/>
      <c r="H376" s="263"/>
      <c r="I376" s="263"/>
      <c r="J376" s="263"/>
      <c r="K376" s="263"/>
      <c r="L376" s="263"/>
      <c r="M376" s="263"/>
      <c r="N376" s="263"/>
      <c r="O376" s="263"/>
      <c r="P376" s="263"/>
      <c r="Q376" s="263"/>
      <c r="R376" s="263"/>
      <c r="S376" s="263"/>
      <c r="T376" s="263"/>
      <c r="U376" s="263"/>
      <c r="V376" s="263"/>
      <c r="W376" s="263"/>
      <c r="X376" s="263"/>
      <c r="Y376" s="263"/>
      <c r="Z376" s="263"/>
      <c r="AA376" s="263"/>
      <c r="AB376" s="263"/>
      <c r="AC376" s="263"/>
      <c r="AD376" s="263"/>
      <c r="AE376" s="263"/>
      <c r="AF376" s="263"/>
      <c r="AG376" s="263"/>
      <c r="AH376" s="263"/>
      <c r="AI376" s="263"/>
      <c r="AJ376" s="263"/>
      <c r="AK376" s="263"/>
      <c r="AL376" s="263"/>
      <c r="AM376" s="263"/>
      <c r="AN376" s="263"/>
      <c r="AO376" s="269"/>
    </row>
    <row r="377" spans="3:41" x14ac:dyDescent="0.25">
      <c r="C377" s="268"/>
      <c r="E377" s="263"/>
      <c r="F377" s="263"/>
      <c r="G377" s="263"/>
      <c r="H377" s="263"/>
      <c r="I377" s="263"/>
      <c r="J377" s="263"/>
      <c r="K377" s="263"/>
      <c r="L377" s="263"/>
      <c r="M377" s="263"/>
      <c r="N377" s="263"/>
      <c r="O377" s="263"/>
      <c r="P377" s="263"/>
      <c r="Q377" s="263"/>
      <c r="R377" s="263"/>
      <c r="S377" s="263"/>
      <c r="T377" s="263"/>
      <c r="U377" s="263"/>
      <c r="V377" s="263"/>
      <c r="W377" s="263"/>
      <c r="X377" s="263"/>
      <c r="Y377" s="263"/>
      <c r="Z377" s="263"/>
      <c r="AA377" s="263"/>
      <c r="AB377" s="263"/>
      <c r="AC377" s="263"/>
      <c r="AD377" s="263"/>
      <c r="AE377" s="263"/>
      <c r="AF377" s="263"/>
      <c r="AG377" s="263"/>
      <c r="AH377" s="263"/>
      <c r="AI377" s="263"/>
      <c r="AJ377" s="263"/>
      <c r="AK377" s="263"/>
      <c r="AL377" s="263"/>
      <c r="AM377" s="263"/>
      <c r="AN377" s="263"/>
      <c r="AO377" s="269"/>
    </row>
    <row r="378" spans="3:41" x14ac:dyDescent="0.25">
      <c r="C378" s="268"/>
      <c r="E378" s="263"/>
      <c r="F378" s="263"/>
      <c r="G378" s="263"/>
      <c r="H378" s="263"/>
      <c r="I378" s="263"/>
      <c r="J378" s="263"/>
      <c r="K378" s="263"/>
      <c r="L378" s="263"/>
      <c r="M378" s="263"/>
      <c r="N378" s="263"/>
      <c r="O378" s="263"/>
      <c r="P378" s="263"/>
      <c r="Q378" s="263"/>
      <c r="R378" s="263"/>
      <c r="S378" s="263"/>
      <c r="T378" s="263"/>
      <c r="U378" s="263"/>
      <c r="V378" s="263"/>
      <c r="W378" s="263"/>
      <c r="X378" s="263"/>
      <c r="Y378" s="263"/>
      <c r="Z378" s="263"/>
      <c r="AA378" s="263"/>
      <c r="AB378" s="263"/>
      <c r="AC378" s="263"/>
      <c r="AD378" s="263"/>
      <c r="AE378" s="263"/>
      <c r="AF378" s="263"/>
      <c r="AG378" s="263"/>
      <c r="AH378" s="263"/>
      <c r="AI378" s="263"/>
      <c r="AJ378" s="263"/>
      <c r="AK378" s="263"/>
      <c r="AL378" s="263"/>
      <c r="AM378" s="263"/>
      <c r="AN378" s="263"/>
      <c r="AO378" s="269"/>
    </row>
    <row r="379" spans="3:41" x14ac:dyDescent="0.25">
      <c r="C379" s="268"/>
      <c r="E379" s="263"/>
      <c r="F379" s="263"/>
      <c r="G379" s="263"/>
      <c r="H379" s="263"/>
      <c r="I379" s="263"/>
      <c r="J379" s="263"/>
      <c r="K379" s="263"/>
      <c r="L379" s="263"/>
      <c r="M379" s="263"/>
      <c r="N379" s="263"/>
      <c r="O379" s="263"/>
      <c r="P379" s="263"/>
      <c r="Q379" s="263"/>
      <c r="R379" s="263"/>
      <c r="S379" s="263"/>
      <c r="T379" s="263"/>
      <c r="U379" s="263"/>
      <c r="V379" s="263"/>
      <c r="W379" s="263"/>
      <c r="X379" s="263"/>
      <c r="Y379" s="263"/>
      <c r="Z379" s="263"/>
      <c r="AA379" s="263"/>
      <c r="AB379" s="263"/>
      <c r="AC379" s="263"/>
      <c r="AD379" s="263"/>
      <c r="AE379" s="263"/>
      <c r="AF379" s="263"/>
      <c r="AG379" s="263"/>
      <c r="AH379" s="263"/>
      <c r="AI379" s="263"/>
      <c r="AJ379" s="263"/>
      <c r="AK379" s="263"/>
      <c r="AL379" s="263"/>
      <c r="AM379" s="263"/>
      <c r="AN379" s="263"/>
      <c r="AO379" s="269"/>
    </row>
    <row r="380" spans="3:41" x14ac:dyDescent="0.25">
      <c r="C380" s="268"/>
      <c r="E380" s="263"/>
      <c r="F380" s="263"/>
      <c r="G380" s="263"/>
      <c r="H380" s="263"/>
      <c r="I380" s="263"/>
      <c r="J380" s="263"/>
      <c r="K380" s="263"/>
      <c r="L380" s="263"/>
      <c r="M380" s="263"/>
      <c r="N380" s="263"/>
      <c r="O380" s="263"/>
      <c r="P380" s="263"/>
      <c r="Q380" s="263"/>
      <c r="R380" s="263"/>
      <c r="S380" s="263"/>
      <c r="T380" s="263"/>
      <c r="U380" s="263"/>
      <c r="V380" s="263"/>
      <c r="W380" s="263"/>
      <c r="X380" s="263"/>
      <c r="Y380" s="263"/>
      <c r="Z380" s="263"/>
      <c r="AA380" s="263"/>
      <c r="AB380" s="263"/>
      <c r="AC380" s="263"/>
      <c r="AD380" s="263"/>
      <c r="AE380" s="263"/>
      <c r="AF380" s="263"/>
      <c r="AG380" s="263"/>
      <c r="AH380" s="263"/>
      <c r="AI380" s="263"/>
      <c r="AJ380" s="263"/>
      <c r="AK380" s="263"/>
      <c r="AL380" s="263"/>
      <c r="AM380" s="263"/>
      <c r="AN380" s="263"/>
      <c r="AO380" s="269"/>
    </row>
    <row r="381" spans="3:41" x14ac:dyDescent="0.25">
      <c r="C381" s="268"/>
      <c r="E381" s="263"/>
      <c r="F381" s="263"/>
      <c r="G381" s="263"/>
      <c r="H381" s="263"/>
      <c r="I381" s="263"/>
      <c r="J381" s="263"/>
      <c r="K381" s="263"/>
      <c r="L381" s="263"/>
      <c r="M381" s="263"/>
      <c r="N381" s="263"/>
      <c r="O381" s="263"/>
      <c r="P381" s="263"/>
      <c r="Q381" s="263"/>
      <c r="R381" s="263"/>
      <c r="S381" s="263"/>
      <c r="T381" s="263"/>
      <c r="U381" s="263"/>
      <c r="V381" s="263"/>
      <c r="W381" s="263"/>
      <c r="X381" s="263"/>
      <c r="Y381" s="263"/>
      <c r="Z381" s="263"/>
      <c r="AA381" s="263"/>
      <c r="AB381" s="263"/>
      <c r="AC381" s="263"/>
      <c r="AD381" s="263"/>
      <c r="AE381" s="263"/>
      <c r="AF381" s="263"/>
      <c r="AG381" s="263"/>
      <c r="AH381" s="263"/>
      <c r="AI381" s="263"/>
      <c r="AJ381" s="263"/>
      <c r="AK381" s="263"/>
      <c r="AL381" s="263"/>
      <c r="AM381" s="263"/>
      <c r="AN381" s="263"/>
      <c r="AO381" s="269"/>
    </row>
    <row r="382" spans="3:41" x14ac:dyDescent="0.25">
      <c r="C382" s="268"/>
      <c r="E382" s="263"/>
      <c r="F382" s="263"/>
      <c r="G382" s="263"/>
      <c r="H382" s="263"/>
      <c r="I382" s="263"/>
      <c r="J382" s="263"/>
      <c r="K382" s="263"/>
      <c r="L382" s="263"/>
      <c r="M382" s="263"/>
      <c r="N382" s="263"/>
      <c r="O382" s="263"/>
      <c r="P382" s="263"/>
      <c r="Q382" s="263"/>
      <c r="R382" s="263"/>
      <c r="S382" s="263"/>
      <c r="T382" s="263"/>
      <c r="U382" s="263"/>
      <c r="V382" s="263"/>
      <c r="W382" s="263"/>
      <c r="X382" s="263"/>
      <c r="Y382" s="263"/>
      <c r="Z382" s="263"/>
      <c r="AA382" s="263"/>
      <c r="AB382" s="263"/>
      <c r="AC382" s="263"/>
      <c r="AD382" s="263"/>
      <c r="AE382" s="263"/>
      <c r="AF382" s="263"/>
      <c r="AG382" s="263"/>
      <c r="AH382" s="263"/>
      <c r="AI382" s="263"/>
      <c r="AJ382" s="263"/>
      <c r="AK382" s="263"/>
      <c r="AL382" s="263"/>
      <c r="AM382" s="263"/>
      <c r="AN382" s="263"/>
      <c r="AO382" s="269"/>
    </row>
    <row r="383" spans="3:41" x14ac:dyDescent="0.25">
      <c r="C383" s="268"/>
      <c r="E383" s="263"/>
      <c r="F383" s="263"/>
      <c r="G383" s="263"/>
      <c r="H383" s="263"/>
      <c r="I383" s="263"/>
      <c r="J383" s="263"/>
      <c r="K383" s="263"/>
      <c r="L383" s="263"/>
      <c r="M383" s="263"/>
      <c r="N383" s="263"/>
      <c r="O383" s="263"/>
      <c r="P383" s="263"/>
      <c r="Q383" s="263"/>
      <c r="R383" s="263"/>
      <c r="S383" s="263"/>
      <c r="T383" s="263"/>
      <c r="U383" s="263"/>
      <c r="V383" s="263"/>
      <c r="W383" s="263"/>
      <c r="X383" s="263"/>
      <c r="Y383" s="263"/>
      <c r="Z383" s="263"/>
      <c r="AA383" s="263"/>
      <c r="AB383" s="263"/>
      <c r="AC383" s="263"/>
      <c r="AD383" s="263"/>
      <c r="AE383" s="263"/>
      <c r="AF383" s="263"/>
      <c r="AG383" s="263"/>
      <c r="AH383" s="263"/>
      <c r="AI383" s="263"/>
      <c r="AJ383" s="263"/>
      <c r="AK383" s="263"/>
      <c r="AL383" s="263"/>
      <c r="AM383" s="263"/>
      <c r="AN383" s="263"/>
      <c r="AO383" s="269"/>
    </row>
    <row r="384" spans="3:41" x14ac:dyDescent="0.25">
      <c r="C384" s="268"/>
      <c r="E384" s="263"/>
      <c r="F384" s="263"/>
      <c r="G384" s="263"/>
      <c r="H384" s="263"/>
      <c r="I384" s="263"/>
      <c r="J384" s="263"/>
      <c r="K384" s="263"/>
      <c r="L384" s="263"/>
      <c r="M384" s="263"/>
      <c r="N384" s="263"/>
      <c r="O384" s="263"/>
      <c r="P384" s="263"/>
      <c r="Q384" s="263"/>
      <c r="R384" s="263"/>
      <c r="S384" s="263"/>
      <c r="T384" s="263"/>
      <c r="U384" s="263"/>
      <c r="V384" s="263"/>
      <c r="W384" s="263"/>
      <c r="X384" s="263"/>
      <c r="Y384" s="263"/>
      <c r="Z384" s="263"/>
      <c r="AA384" s="263"/>
      <c r="AB384" s="263"/>
      <c r="AC384" s="263"/>
      <c r="AD384" s="263"/>
      <c r="AE384" s="263"/>
      <c r="AF384" s="263"/>
      <c r="AG384" s="263"/>
      <c r="AH384" s="263"/>
      <c r="AI384" s="263"/>
      <c r="AJ384" s="263"/>
      <c r="AK384" s="263"/>
      <c r="AL384" s="263"/>
      <c r="AM384" s="263"/>
      <c r="AN384" s="263"/>
      <c r="AO384" s="269"/>
    </row>
    <row r="385" spans="3:41" x14ac:dyDescent="0.25">
      <c r="C385" s="268"/>
      <c r="E385" s="263"/>
      <c r="F385" s="263"/>
      <c r="G385" s="263"/>
      <c r="H385" s="263"/>
      <c r="I385" s="263"/>
      <c r="J385" s="263"/>
      <c r="K385" s="263"/>
      <c r="L385" s="263"/>
      <c r="M385" s="263"/>
      <c r="N385" s="263"/>
      <c r="O385" s="263"/>
      <c r="P385" s="263"/>
      <c r="Q385" s="263"/>
      <c r="R385" s="263"/>
      <c r="S385" s="263"/>
      <c r="T385" s="263"/>
      <c r="U385" s="263"/>
      <c r="V385" s="263"/>
      <c r="W385" s="263"/>
      <c r="X385" s="263"/>
      <c r="Y385" s="263"/>
      <c r="Z385" s="263"/>
      <c r="AA385" s="263"/>
      <c r="AB385" s="263"/>
      <c r="AC385" s="263"/>
      <c r="AD385" s="263"/>
      <c r="AE385" s="263"/>
      <c r="AF385" s="263"/>
      <c r="AG385" s="263"/>
      <c r="AH385" s="263"/>
      <c r="AI385" s="263"/>
      <c r="AJ385" s="263"/>
      <c r="AK385" s="263"/>
      <c r="AL385" s="263"/>
      <c r="AM385" s="263"/>
      <c r="AN385" s="263"/>
      <c r="AO385" s="269"/>
    </row>
    <row r="386" spans="3:41" x14ac:dyDescent="0.25">
      <c r="C386" s="268"/>
      <c r="E386" s="263"/>
      <c r="F386" s="263"/>
      <c r="G386" s="263"/>
      <c r="H386" s="263"/>
      <c r="I386" s="263"/>
      <c r="J386" s="263"/>
      <c r="K386" s="263"/>
      <c r="L386" s="263"/>
      <c r="M386" s="263"/>
      <c r="N386" s="263"/>
      <c r="O386" s="263"/>
      <c r="P386" s="263"/>
      <c r="Q386" s="263"/>
      <c r="R386" s="263"/>
      <c r="S386" s="263"/>
      <c r="T386" s="263"/>
      <c r="U386" s="263"/>
      <c r="V386" s="263"/>
      <c r="W386" s="263"/>
      <c r="X386" s="263"/>
      <c r="Y386" s="263"/>
      <c r="Z386" s="263"/>
      <c r="AA386" s="263"/>
      <c r="AB386" s="263"/>
      <c r="AC386" s="263"/>
      <c r="AD386" s="263"/>
      <c r="AE386" s="263"/>
      <c r="AF386" s="263"/>
      <c r="AG386" s="263"/>
      <c r="AH386" s="263"/>
      <c r="AI386" s="263"/>
      <c r="AJ386" s="263"/>
      <c r="AK386" s="263"/>
      <c r="AL386" s="263"/>
      <c r="AM386" s="263"/>
      <c r="AN386" s="263"/>
      <c r="AO386" s="269"/>
    </row>
    <row r="387" spans="3:41" x14ac:dyDescent="0.25">
      <c r="C387" s="268"/>
      <c r="E387" s="263"/>
      <c r="F387" s="263"/>
      <c r="G387" s="263"/>
      <c r="H387" s="263"/>
      <c r="I387" s="263"/>
      <c r="J387" s="263"/>
      <c r="K387" s="263"/>
      <c r="L387" s="263"/>
      <c r="M387" s="263"/>
      <c r="N387" s="263"/>
      <c r="O387" s="263"/>
      <c r="P387" s="263"/>
      <c r="Q387" s="263"/>
      <c r="R387" s="263"/>
      <c r="S387" s="263"/>
      <c r="T387" s="263"/>
      <c r="U387" s="263"/>
      <c r="V387" s="263"/>
      <c r="W387" s="263"/>
      <c r="X387" s="263"/>
      <c r="Y387" s="263"/>
      <c r="Z387" s="263"/>
      <c r="AA387" s="263"/>
      <c r="AB387" s="263"/>
      <c r="AC387" s="263"/>
      <c r="AD387" s="263"/>
      <c r="AE387" s="263"/>
      <c r="AF387" s="263"/>
      <c r="AG387" s="263"/>
      <c r="AH387" s="263"/>
      <c r="AI387" s="263"/>
      <c r="AJ387" s="263"/>
      <c r="AK387" s="263"/>
      <c r="AL387" s="263"/>
      <c r="AM387" s="263"/>
      <c r="AN387" s="263"/>
      <c r="AO387" s="269"/>
    </row>
    <row r="388" spans="3:41" x14ac:dyDescent="0.25">
      <c r="C388" s="268"/>
      <c r="E388" s="263"/>
      <c r="F388" s="263"/>
      <c r="G388" s="263"/>
      <c r="H388" s="263"/>
      <c r="I388" s="263"/>
      <c r="J388" s="263"/>
      <c r="K388" s="263"/>
      <c r="L388" s="263"/>
      <c r="M388" s="263"/>
      <c r="N388" s="263"/>
      <c r="O388" s="263"/>
      <c r="P388" s="263"/>
      <c r="Q388" s="263"/>
      <c r="R388" s="263"/>
      <c r="S388" s="263"/>
      <c r="T388" s="263"/>
      <c r="U388" s="263"/>
      <c r="V388" s="263"/>
      <c r="W388" s="263"/>
      <c r="X388" s="263"/>
      <c r="Y388" s="263"/>
      <c r="Z388" s="263"/>
      <c r="AA388" s="263"/>
      <c r="AB388" s="263"/>
      <c r="AC388" s="263"/>
      <c r="AD388" s="263"/>
      <c r="AE388" s="263"/>
      <c r="AF388" s="263"/>
      <c r="AG388" s="263"/>
      <c r="AH388" s="263"/>
      <c r="AI388" s="263"/>
      <c r="AJ388" s="263"/>
      <c r="AK388" s="263"/>
      <c r="AL388" s="263"/>
      <c r="AM388" s="263"/>
      <c r="AN388" s="263"/>
      <c r="AO388" s="269"/>
    </row>
    <row r="389" spans="3:41" x14ac:dyDescent="0.25">
      <c r="C389" s="268"/>
      <c r="E389" s="263"/>
      <c r="F389" s="263"/>
      <c r="G389" s="263"/>
      <c r="H389" s="263"/>
      <c r="I389" s="263"/>
      <c r="J389" s="263"/>
      <c r="K389" s="263"/>
      <c r="L389" s="263"/>
      <c r="M389" s="263"/>
      <c r="N389" s="263"/>
      <c r="O389" s="263"/>
      <c r="P389" s="263"/>
      <c r="Q389" s="263"/>
      <c r="R389" s="263"/>
      <c r="S389" s="263"/>
      <c r="T389" s="263"/>
      <c r="U389" s="263"/>
      <c r="V389" s="263"/>
      <c r="W389" s="263"/>
      <c r="X389" s="263"/>
      <c r="Y389" s="263"/>
      <c r="Z389" s="263"/>
      <c r="AA389" s="263"/>
      <c r="AB389" s="263"/>
      <c r="AC389" s="263"/>
      <c r="AD389" s="263"/>
      <c r="AE389" s="263"/>
      <c r="AF389" s="263"/>
      <c r="AG389" s="263"/>
      <c r="AH389" s="263"/>
      <c r="AI389" s="263"/>
      <c r="AJ389" s="263"/>
      <c r="AK389" s="263"/>
      <c r="AL389" s="263"/>
      <c r="AM389" s="263"/>
      <c r="AN389" s="263"/>
      <c r="AO389" s="269"/>
    </row>
    <row r="390" spans="3:41" x14ac:dyDescent="0.25">
      <c r="C390" s="268"/>
      <c r="E390" s="263"/>
      <c r="F390" s="263"/>
      <c r="G390" s="263"/>
      <c r="H390" s="263"/>
      <c r="I390" s="263"/>
      <c r="J390" s="263"/>
      <c r="K390" s="263"/>
      <c r="L390" s="263"/>
      <c r="M390" s="263"/>
      <c r="N390" s="263"/>
      <c r="O390" s="263"/>
      <c r="P390" s="263"/>
      <c r="Q390" s="263"/>
      <c r="R390" s="263"/>
      <c r="S390" s="263"/>
      <c r="T390" s="263"/>
      <c r="U390" s="263"/>
      <c r="V390" s="263"/>
      <c r="W390" s="263"/>
      <c r="X390" s="263"/>
      <c r="Y390" s="263"/>
      <c r="Z390" s="263"/>
      <c r="AA390" s="263"/>
      <c r="AB390" s="263"/>
      <c r="AC390" s="263"/>
      <c r="AD390" s="263"/>
      <c r="AE390" s="263"/>
      <c r="AF390" s="263"/>
      <c r="AG390" s="263"/>
      <c r="AH390" s="263"/>
      <c r="AI390" s="263"/>
      <c r="AJ390" s="263"/>
      <c r="AK390" s="263"/>
      <c r="AL390" s="263"/>
      <c r="AM390" s="263"/>
      <c r="AN390" s="263"/>
      <c r="AO390" s="269"/>
    </row>
    <row r="391" spans="3:41" x14ac:dyDescent="0.25">
      <c r="C391" s="278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279"/>
    </row>
    <row r="392" spans="3:41" ht="21" customHeight="1" thickBot="1" x14ac:dyDescent="0.3">
      <c r="C392" s="272"/>
      <c r="D392" s="273"/>
      <c r="E392" s="273"/>
      <c r="F392" s="273"/>
      <c r="G392" s="273"/>
      <c r="H392" s="273"/>
      <c r="I392" s="273"/>
      <c r="J392" s="273"/>
      <c r="K392" s="273"/>
      <c r="L392" s="273"/>
      <c r="M392" s="273"/>
      <c r="N392" s="273"/>
      <c r="O392" s="273"/>
      <c r="P392" s="273"/>
      <c r="Q392" s="273"/>
      <c r="R392" s="273"/>
      <c r="S392" s="273"/>
      <c r="T392" s="273"/>
      <c r="U392" s="273"/>
      <c r="V392" s="273"/>
      <c r="W392" s="273"/>
      <c r="X392" s="273"/>
      <c r="Y392" s="273"/>
      <c r="Z392" s="273"/>
      <c r="AA392" s="273"/>
      <c r="AB392" s="273"/>
      <c r="AC392" s="273"/>
      <c r="AD392" s="273"/>
      <c r="AE392" s="273"/>
      <c r="AF392" s="273"/>
      <c r="AG392" s="273"/>
      <c r="AH392" s="273"/>
      <c r="AI392" s="273"/>
      <c r="AJ392" s="273"/>
      <c r="AK392" s="273"/>
      <c r="AL392" s="273"/>
      <c r="AM392" s="273"/>
      <c r="AN392" s="273"/>
      <c r="AO392" s="274"/>
    </row>
    <row r="393" spans="3:41" x14ac:dyDescent="0.25">
      <c r="C393" s="264"/>
      <c r="D393" s="265"/>
      <c r="E393" s="266"/>
      <c r="F393" s="266"/>
      <c r="G393" s="266"/>
      <c r="H393" s="266"/>
      <c r="I393" s="266"/>
      <c r="J393" s="266"/>
      <c r="K393" s="266"/>
      <c r="L393" s="266"/>
      <c r="M393" s="266"/>
      <c r="N393" s="266"/>
      <c r="O393" s="266"/>
      <c r="P393" s="266"/>
      <c r="Q393" s="266"/>
      <c r="R393" s="266"/>
      <c r="S393" s="266"/>
      <c r="T393" s="266"/>
      <c r="U393" s="266"/>
      <c r="V393" s="266"/>
      <c r="W393" s="266"/>
      <c r="X393" s="266"/>
      <c r="Y393" s="266"/>
      <c r="Z393" s="266"/>
      <c r="AA393" s="266"/>
      <c r="AB393" s="266"/>
      <c r="AC393" s="266"/>
      <c r="AD393" s="266"/>
      <c r="AE393" s="266"/>
      <c r="AF393" s="266"/>
      <c r="AG393" s="266"/>
      <c r="AH393" s="266"/>
      <c r="AI393" s="266"/>
      <c r="AJ393" s="266"/>
      <c r="AK393" s="266"/>
      <c r="AL393" s="266"/>
      <c r="AM393" s="266"/>
      <c r="AN393" s="266"/>
      <c r="AO393" s="267"/>
    </row>
    <row r="394" spans="3:41" x14ac:dyDescent="0.25">
      <c r="C394" s="268"/>
      <c r="E394" s="263"/>
      <c r="F394" s="263"/>
      <c r="G394" s="263"/>
      <c r="H394" s="263"/>
      <c r="I394" s="263"/>
      <c r="J394" s="263"/>
      <c r="K394" s="263"/>
      <c r="L394" s="263"/>
      <c r="M394" s="263"/>
      <c r="N394" s="263"/>
      <c r="O394" s="263"/>
      <c r="P394" s="263"/>
      <c r="Q394" s="263"/>
      <c r="R394" s="263"/>
      <c r="S394" s="263"/>
      <c r="T394" s="263"/>
      <c r="U394" s="263"/>
      <c r="V394" s="263"/>
      <c r="W394" s="263"/>
      <c r="X394" s="263"/>
      <c r="Y394" s="263"/>
      <c r="Z394" s="263"/>
      <c r="AA394" s="263"/>
      <c r="AB394" s="263"/>
      <c r="AC394" s="263"/>
      <c r="AD394" s="263"/>
      <c r="AE394" s="263"/>
      <c r="AF394" s="263"/>
      <c r="AG394" s="263"/>
      <c r="AH394" s="263"/>
      <c r="AI394" s="263"/>
      <c r="AJ394" s="263"/>
      <c r="AK394" s="263"/>
      <c r="AL394" s="263"/>
      <c r="AM394" s="263"/>
      <c r="AN394" s="263"/>
      <c r="AO394" s="269"/>
    </row>
    <row r="395" spans="3:41" x14ac:dyDescent="0.25">
      <c r="C395" s="268"/>
      <c r="E395" s="263"/>
      <c r="F395" s="263"/>
      <c r="G395" s="263"/>
      <c r="H395" s="263"/>
      <c r="I395" s="263"/>
      <c r="J395" s="263"/>
      <c r="K395" s="263"/>
      <c r="L395" s="263"/>
      <c r="M395" s="263"/>
      <c r="N395" s="263"/>
      <c r="O395" s="263"/>
      <c r="P395" s="263"/>
      <c r="Q395" s="263"/>
      <c r="R395" s="263"/>
      <c r="S395" s="263"/>
      <c r="T395" s="263"/>
      <c r="U395" s="263"/>
      <c r="V395" s="263"/>
      <c r="W395" s="263"/>
      <c r="X395" s="263"/>
      <c r="Y395" s="263"/>
      <c r="Z395" s="263"/>
      <c r="AA395" s="263"/>
      <c r="AB395" s="263"/>
      <c r="AC395" s="263"/>
      <c r="AD395" s="263"/>
      <c r="AE395" s="263"/>
      <c r="AF395" s="263"/>
      <c r="AG395" s="263"/>
      <c r="AH395" s="263"/>
      <c r="AI395" s="263"/>
      <c r="AJ395" s="263"/>
      <c r="AK395" s="263"/>
      <c r="AL395" s="263"/>
      <c r="AM395" s="263"/>
      <c r="AN395" s="263"/>
      <c r="AO395" s="269"/>
    </row>
    <row r="396" spans="3:41" x14ac:dyDescent="0.25">
      <c r="C396" s="268"/>
      <c r="E396" s="263"/>
      <c r="F396" s="263"/>
      <c r="G396" s="263"/>
      <c r="H396" s="263"/>
      <c r="I396" s="263"/>
      <c r="J396" s="263"/>
      <c r="K396" s="263"/>
      <c r="L396" s="263"/>
      <c r="M396" s="263"/>
      <c r="N396" s="263"/>
      <c r="O396" s="263"/>
      <c r="P396" s="263"/>
      <c r="Q396" s="263"/>
      <c r="R396" s="263"/>
      <c r="S396" s="263"/>
      <c r="T396" s="263"/>
      <c r="U396" s="263"/>
      <c r="V396" s="263"/>
      <c r="W396" s="263"/>
      <c r="X396" s="263"/>
      <c r="Y396" s="263"/>
      <c r="Z396" s="263"/>
      <c r="AA396" s="263"/>
      <c r="AB396" s="263"/>
      <c r="AC396" s="263"/>
      <c r="AD396" s="263"/>
      <c r="AE396" s="263"/>
      <c r="AF396" s="263"/>
      <c r="AG396" s="263"/>
      <c r="AH396" s="263"/>
      <c r="AI396" s="263"/>
      <c r="AJ396" s="263"/>
      <c r="AK396" s="263"/>
      <c r="AL396" s="263"/>
      <c r="AM396" s="263"/>
      <c r="AN396" s="263"/>
      <c r="AO396" s="269"/>
    </row>
    <row r="397" spans="3:41" x14ac:dyDescent="0.25">
      <c r="C397" s="268"/>
      <c r="E397" s="263"/>
      <c r="F397" s="263"/>
      <c r="G397" s="263"/>
      <c r="H397" s="263"/>
      <c r="I397" s="263"/>
      <c r="J397" s="263"/>
      <c r="K397" s="263"/>
      <c r="L397" s="263"/>
      <c r="M397" s="263"/>
      <c r="N397" s="263"/>
      <c r="O397" s="263"/>
      <c r="P397" s="263"/>
      <c r="Q397" s="263"/>
      <c r="R397" s="263"/>
      <c r="S397" s="263"/>
      <c r="T397" s="263"/>
      <c r="U397" s="263"/>
      <c r="V397" s="263"/>
      <c r="W397" s="263"/>
      <c r="X397" s="263"/>
      <c r="Y397" s="263"/>
      <c r="Z397" s="263"/>
      <c r="AA397" s="263"/>
      <c r="AB397" s="263"/>
      <c r="AC397" s="263"/>
      <c r="AD397" s="263"/>
      <c r="AE397" s="263"/>
      <c r="AF397" s="263"/>
      <c r="AG397" s="263"/>
      <c r="AH397" s="263"/>
      <c r="AI397" s="263"/>
      <c r="AJ397" s="263"/>
      <c r="AK397" s="263"/>
      <c r="AL397" s="263"/>
      <c r="AM397" s="263"/>
      <c r="AN397" s="263"/>
      <c r="AO397" s="269"/>
    </row>
    <row r="398" spans="3:41" x14ac:dyDescent="0.25">
      <c r="C398" s="268"/>
      <c r="E398" s="263"/>
      <c r="F398" s="263"/>
      <c r="G398" s="263"/>
      <c r="H398" s="263"/>
      <c r="I398" s="263"/>
      <c r="J398" s="263"/>
      <c r="K398" s="263"/>
      <c r="L398" s="263"/>
      <c r="M398" s="263"/>
      <c r="N398" s="263"/>
      <c r="O398" s="263"/>
      <c r="P398" s="263"/>
      <c r="Q398" s="263"/>
      <c r="R398" s="263"/>
      <c r="S398" s="263"/>
      <c r="T398" s="263"/>
      <c r="U398" s="263"/>
      <c r="V398" s="263"/>
      <c r="W398" s="263"/>
      <c r="X398" s="263"/>
      <c r="Y398" s="263"/>
      <c r="Z398" s="263"/>
      <c r="AA398" s="263"/>
      <c r="AB398" s="263"/>
      <c r="AC398" s="263"/>
      <c r="AD398" s="263"/>
      <c r="AE398" s="263"/>
      <c r="AF398" s="263"/>
      <c r="AG398" s="263"/>
      <c r="AH398" s="263"/>
      <c r="AI398" s="263"/>
      <c r="AJ398" s="263"/>
      <c r="AK398" s="263"/>
      <c r="AL398" s="263"/>
      <c r="AM398" s="263"/>
      <c r="AN398" s="263"/>
      <c r="AO398" s="269"/>
    </row>
    <row r="399" spans="3:41" x14ac:dyDescent="0.25">
      <c r="C399" s="268"/>
      <c r="E399" s="263"/>
      <c r="F399" s="263"/>
      <c r="G399" s="263"/>
      <c r="H399" s="263"/>
      <c r="I399" s="263"/>
      <c r="J399" s="263"/>
      <c r="K399" s="263"/>
      <c r="L399" s="263"/>
      <c r="M399" s="263"/>
      <c r="N399" s="263"/>
      <c r="O399" s="263"/>
      <c r="P399" s="263"/>
      <c r="Q399" s="263"/>
      <c r="R399" s="263"/>
      <c r="S399" s="263"/>
      <c r="T399" s="263"/>
      <c r="U399" s="263"/>
      <c r="V399" s="263"/>
      <c r="W399" s="263"/>
      <c r="X399" s="263"/>
      <c r="Y399" s="263"/>
      <c r="Z399" s="263"/>
      <c r="AA399" s="263"/>
      <c r="AB399" s="263"/>
      <c r="AC399" s="263"/>
      <c r="AD399" s="263"/>
      <c r="AE399" s="263"/>
      <c r="AF399" s="263"/>
      <c r="AG399" s="263"/>
      <c r="AH399" s="263"/>
      <c r="AI399" s="263"/>
      <c r="AJ399" s="263"/>
      <c r="AK399" s="263"/>
      <c r="AL399" s="263"/>
      <c r="AM399" s="263"/>
      <c r="AN399" s="263"/>
      <c r="AO399" s="269"/>
    </row>
    <row r="400" spans="3:41" x14ac:dyDescent="0.25">
      <c r="C400" s="268"/>
      <c r="E400" s="263"/>
      <c r="F400" s="263"/>
      <c r="G400" s="263"/>
      <c r="H400" s="263"/>
      <c r="I400" s="263"/>
      <c r="J400" s="263"/>
      <c r="K400" s="263"/>
      <c r="L400" s="263"/>
      <c r="M400" s="263"/>
      <c r="N400" s="263"/>
      <c r="O400" s="263"/>
      <c r="P400" s="263"/>
      <c r="Q400" s="263"/>
      <c r="R400" s="263"/>
      <c r="S400" s="263"/>
      <c r="T400" s="263"/>
      <c r="U400" s="263"/>
      <c r="V400" s="263"/>
      <c r="W400" s="263"/>
      <c r="X400" s="263"/>
      <c r="Y400" s="263"/>
      <c r="Z400" s="263"/>
      <c r="AA400" s="263"/>
      <c r="AB400" s="263"/>
      <c r="AC400" s="263"/>
      <c r="AD400" s="263"/>
      <c r="AE400" s="263"/>
      <c r="AF400" s="263"/>
      <c r="AG400" s="263"/>
      <c r="AH400" s="263"/>
      <c r="AI400" s="263"/>
      <c r="AJ400" s="263"/>
      <c r="AK400" s="263"/>
      <c r="AL400" s="263"/>
      <c r="AM400" s="263"/>
      <c r="AN400" s="263"/>
      <c r="AO400" s="269"/>
    </row>
    <row r="401" spans="3:41" x14ac:dyDescent="0.25">
      <c r="C401" s="268"/>
      <c r="E401" s="263"/>
      <c r="F401" s="263"/>
      <c r="G401" s="263"/>
      <c r="H401" s="263"/>
      <c r="I401" s="263"/>
      <c r="J401" s="263"/>
      <c r="K401" s="263"/>
      <c r="L401" s="263"/>
      <c r="M401" s="263"/>
      <c r="N401" s="263"/>
      <c r="O401" s="263"/>
      <c r="P401" s="263"/>
      <c r="Q401" s="263"/>
      <c r="R401" s="263"/>
      <c r="S401" s="263"/>
      <c r="T401" s="263"/>
      <c r="U401" s="263"/>
      <c r="V401" s="263"/>
      <c r="W401" s="263"/>
      <c r="X401" s="263"/>
      <c r="Y401" s="263"/>
      <c r="Z401" s="263"/>
      <c r="AA401" s="263"/>
      <c r="AB401" s="263"/>
      <c r="AC401" s="263"/>
      <c r="AD401" s="263"/>
      <c r="AE401" s="263"/>
      <c r="AF401" s="263"/>
      <c r="AG401" s="263"/>
      <c r="AH401" s="263"/>
      <c r="AI401" s="263"/>
      <c r="AJ401" s="263"/>
      <c r="AK401" s="263"/>
      <c r="AL401" s="263"/>
      <c r="AM401" s="263"/>
      <c r="AN401" s="263"/>
      <c r="AO401" s="269"/>
    </row>
    <row r="402" spans="3:41" x14ac:dyDescent="0.25">
      <c r="C402" s="268"/>
      <c r="E402" s="263"/>
      <c r="F402" s="263"/>
      <c r="G402" s="263"/>
      <c r="H402" s="263"/>
      <c r="I402" s="263"/>
      <c r="J402" s="263"/>
      <c r="K402" s="263"/>
      <c r="L402" s="263"/>
      <c r="M402" s="263"/>
      <c r="N402" s="263"/>
      <c r="O402" s="263"/>
      <c r="P402" s="263"/>
      <c r="Q402" s="263"/>
      <c r="R402" s="263"/>
      <c r="S402" s="263"/>
      <c r="T402" s="263"/>
      <c r="U402" s="263"/>
      <c r="V402" s="263"/>
      <c r="W402" s="263"/>
      <c r="X402" s="263"/>
      <c r="Y402" s="263"/>
      <c r="Z402" s="263"/>
      <c r="AA402" s="263"/>
      <c r="AB402" s="263"/>
      <c r="AC402" s="263"/>
      <c r="AD402" s="263"/>
      <c r="AE402" s="263"/>
      <c r="AF402" s="263"/>
      <c r="AG402" s="263"/>
      <c r="AH402" s="263"/>
      <c r="AI402" s="263"/>
      <c r="AJ402" s="263"/>
      <c r="AK402" s="263"/>
      <c r="AL402" s="263"/>
      <c r="AM402" s="263"/>
      <c r="AN402" s="263"/>
      <c r="AO402" s="269"/>
    </row>
    <row r="403" spans="3:41" x14ac:dyDescent="0.25">
      <c r="C403" s="268"/>
      <c r="E403" s="263"/>
      <c r="F403" s="263"/>
      <c r="G403" s="263"/>
      <c r="H403" s="263"/>
      <c r="I403" s="263"/>
      <c r="J403" s="263"/>
      <c r="K403" s="263"/>
      <c r="L403" s="263"/>
      <c r="M403" s="263"/>
      <c r="N403" s="263"/>
      <c r="O403" s="263"/>
      <c r="P403" s="263"/>
      <c r="Q403" s="263"/>
      <c r="R403" s="263"/>
      <c r="S403" s="263"/>
      <c r="T403" s="263"/>
      <c r="U403" s="263"/>
      <c r="V403" s="263"/>
      <c r="W403" s="263"/>
      <c r="X403" s="263"/>
      <c r="Y403" s="263"/>
      <c r="Z403" s="263"/>
      <c r="AA403" s="263"/>
      <c r="AB403" s="263"/>
      <c r="AC403" s="263"/>
      <c r="AD403" s="263"/>
      <c r="AE403" s="263"/>
      <c r="AF403" s="263"/>
      <c r="AG403" s="263"/>
      <c r="AH403" s="263"/>
      <c r="AI403" s="263"/>
      <c r="AJ403" s="263"/>
      <c r="AK403" s="263"/>
      <c r="AL403" s="263"/>
      <c r="AM403" s="263"/>
      <c r="AN403" s="263"/>
      <c r="AO403" s="269"/>
    </row>
    <row r="404" spans="3:41" x14ac:dyDescent="0.25">
      <c r="C404" s="268"/>
      <c r="E404" s="263"/>
      <c r="F404" s="263"/>
      <c r="G404" s="263"/>
      <c r="H404" s="263"/>
      <c r="I404" s="263"/>
      <c r="J404" s="263"/>
      <c r="K404" s="263"/>
      <c r="L404" s="263"/>
      <c r="M404" s="263"/>
      <c r="N404" s="263"/>
      <c r="O404" s="263"/>
      <c r="P404" s="263"/>
      <c r="Q404" s="263"/>
      <c r="R404" s="263"/>
      <c r="S404" s="263"/>
      <c r="T404" s="263"/>
      <c r="U404" s="263"/>
      <c r="V404" s="263"/>
      <c r="W404" s="263"/>
      <c r="X404" s="263"/>
      <c r="Y404" s="263"/>
      <c r="Z404" s="263"/>
      <c r="AA404" s="263"/>
      <c r="AB404" s="263"/>
      <c r="AC404" s="263"/>
      <c r="AD404" s="263"/>
      <c r="AE404" s="263"/>
      <c r="AF404" s="263"/>
      <c r="AG404" s="263"/>
      <c r="AH404" s="263"/>
      <c r="AI404" s="263"/>
      <c r="AJ404" s="263"/>
      <c r="AK404" s="263"/>
      <c r="AL404" s="263"/>
      <c r="AM404" s="263"/>
      <c r="AN404" s="263"/>
      <c r="AO404" s="269"/>
    </row>
    <row r="405" spans="3:41" x14ac:dyDescent="0.25">
      <c r="C405" s="268"/>
      <c r="E405" s="263"/>
      <c r="F405" s="263"/>
      <c r="G405" s="263"/>
      <c r="H405" s="263"/>
      <c r="I405" s="263"/>
      <c r="J405" s="263"/>
      <c r="K405" s="263"/>
      <c r="L405" s="263"/>
      <c r="M405" s="263"/>
      <c r="N405" s="263"/>
      <c r="O405" s="263"/>
      <c r="P405" s="263"/>
      <c r="Q405" s="263"/>
      <c r="R405" s="263"/>
      <c r="S405" s="263"/>
      <c r="T405" s="263"/>
      <c r="U405" s="263"/>
      <c r="V405" s="263"/>
      <c r="W405" s="263"/>
      <c r="X405" s="263"/>
      <c r="Y405" s="263"/>
      <c r="Z405" s="263"/>
      <c r="AA405" s="263"/>
      <c r="AB405" s="263"/>
      <c r="AC405" s="263"/>
      <c r="AD405" s="263"/>
      <c r="AE405" s="263"/>
      <c r="AF405" s="263"/>
      <c r="AG405" s="263"/>
      <c r="AH405" s="263"/>
      <c r="AI405" s="263"/>
      <c r="AJ405" s="263"/>
      <c r="AK405" s="263"/>
      <c r="AL405" s="263"/>
      <c r="AM405" s="263"/>
      <c r="AN405" s="263"/>
      <c r="AO405" s="269"/>
    </row>
    <row r="406" spans="3:41" x14ac:dyDescent="0.25">
      <c r="C406" s="268"/>
      <c r="E406" s="263"/>
      <c r="F406" s="263"/>
      <c r="G406" s="263"/>
      <c r="H406" s="263"/>
      <c r="I406" s="263"/>
      <c r="J406" s="263"/>
      <c r="K406" s="263"/>
      <c r="L406" s="263"/>
      <c r="M406" s="263"/>
      <c r="N406" s="263"/>
      <c r="O406" s="263"/>
      <c r="P406" s="263"/>
      <c r="Q406" s="263"/>
      <c r="R406" s="263"/>
      <c r="S406" s="263"/>
      <c r="T406" s="263"/>
      <c r="U406" s="263"/>
      <c r="V406" s="263"/>
      <c r="W406" s="263"/>
      <c r="X406" s="263"/>
      <c r="Y406" s="263"/>
      <c r="Z406" s="263"/>
      <c r="AA406" s="263"/>
      <c r="AB406" s="263"/>
      <c r="AC406" s="263"/>
      <c r="AD406" s="263"/>
      <c r="AE406" s="263"/>
      <c r="AF406" s="263"/>
      <c r="AG406" s="263"/>
      <c r="AH406" s="263"/>
      <c r="AI406" s="263"/>
      <c r="AJ406" s="263"/>
      <c r="AK406" s="263"/>
      <c r="AL406" s="263"/>
      <c r="AM406" s="263"/>
      <c r="AN406" s="263"/>
      <c r="AO406" s="269"/>
    </row>
    <row r="407" spans="3:41" x14ac:dyDescent="0.25">
      <c r="C407" s="268"/>
      <c r="E407" s="263"/>
      <c r="F407" s="263"/>
      <c r="G407" s="263"/>
      <c r="H407" s="263"/>
      <c r="I407" s="263"/>
      <c r="J407" s="263"/>
      <c r="K407" s="263"/>
      <c r="L407" s="263"/>
      <c r="M407" s="263"/>
      <c r="N407" s="263"/>
      <c r="O407" s="263"/>
      <c r="P407" s="263"/>
      <c r="Q407" s="263"/>
      <c r="R407" s="263"/>
      <c r="S407" s="263"/>
      <c r="T407" s="263"/>
      <c r="U407" s="263"/>
      <c r="V407" s="263"/>
      <c r="W407" s="263"/>
      <c r="X407" s="263"/>
      <c r="Y407" s="263"/>
      <c r="Z407" s="263"/>
      <c r="AA407" s="263"/>
      <c r="AB407" s="263"/>
      <c r="AC407" s="263"/>
      <c r="AD407" s="263"/>
      <c r="AE407" s="263"/>
      <c r="AF407" s="263"/>
      <c r="AG407" s="263"/>
      <c r="AH407" s="263"/>
      <c r="AI407" s="263"/>
      <c r="AJ407" s="263"/>
      <c r="AK407" s="263"/>
      <c r="AL407" s="263"/>
      <c r="AM407" s="263"/>
      <c r="AN407" s="263"/>
      <c r="AO407" s="269"/>
    </row>
    <row r="408" spans="3:41" x14ac:dyDescent="0.25">
      <c r="C408" s="268"/>
      <c r="E408" s="263"/>
      <c r="F408" s="263"/>
      <c r="G408" s="263"/>
      <c r="H408" s="263"/>
      <c r="I408" s="263"/>
      <c r="J408" s="263"/>
      <c r="K408" s="263"/>
      <c r="L408" s="263"/>
      <c r="M408" s="263"/>
      <c r="N408" s="263"/>
      <c r="O408" s="263"/>
      <c r="P408" s="263"/>
      <c r="Q408" s="263"/>
      <c r="R408" s="263"/>
      <c r="S408" s="263"/>
      <c r="T408" s="263"/>
      <c r="U408" s="263"/>
      <c r="V408" s="263"/>
      <c r="W408" s="263"/>
      <c r="X408" s="263"/>
      <c r="Y408" s="263"/>
      <c r="Z408" s="263"/>
      <c r="AA408" s="263"/>
      <c r="AB408" s="263"/>
      <c r="AC408" s="263"/>
      <c r="AD408" s="263"/>
      <c r="AE408" s="263"/>
      <c r="AF408" s="263"/>
      <c r="AG408" s="263"/>
      <c r="AH408" s="263"/>
      <c r="AI408" s="263"/>
      <c r="AJ408" s="263"/>
      <c r="AK408" s="263"/>
      <c r="AL408" s="263"/>
      <c r="AM408" s="263"/>
      <c r="AN408" s="263"/>
      <c r="AO408" s="269"/>
    </row>
    <row r="409" spans="3:41" x14ac:dyDescent="0.25">
      <c r="C409" s="268"/>
      <c r="E409" s="263"/>
      <c r="F409" s="263"/>
      <c r="G409" s="263"/>
      <c r="H409" s="263"/>
      <c r="I409" s="263"/>
      <c r="J409" s="263"/>
      <c r="K409" s="263"/>
      <c r="L409" s="263"/>
      <c r="M409" s="263"/>
      <c r="N409" s="263"/>
      <c r="O409" s="263"/>
      <c r="P409" s="263"/>
      <c r="Q409" s="263"/>
      <c r="R409" s="263"/>
      <c r="S409" s="263"/>
      <c r="T409" s="263"/>
      <c r="U409" s="263"/>
      <c r="V409" s="263"/>
      <c r="W409" s="263"/>
      <c r="X409" s="263"/>
      <c r="Y409" s="263"/>
      <c r="Z409" s="263"/>
      <c r="AA409" s="263"/>
      <c r="AB409" s="263"/>
      <c r="AC409" s="263"/>
      <c r="AD409" s="263"/>
      <c r="AE409" s="263"/>
      <c r="AF409" s="263"/>
      <c r="AG409" s="263"/>
      <c r="AH409" s="263"/>
      <c r="AI409" s="263"/>
      <c r="AJ409" s="263"/>
      <c r="AK409" s="263"/>
      <c r="AL409" s="263"/>
      <c r="AM409" s="263"/>
      <c r="AN409" s="263"/>
      <c r="AO409" s="269"/>
    </row>
    <row r="410" spans="3:41" x14ac:dyDescent="0.25">
      <c r="C410" s="268"/>
      <c r="E410" s="263"/>
      <c r="F410" s="263"/>
      <c r="G410" s="263"/>
      <c r="H410" s="263"/>
      <c r="I410" s="263"/>
      <c r="J410" s="263"/>
      <c r="K410" s="263"/>
      <c r="L410" s="263"/>
      <c r="M410" s="263"/>
      <c r="N410" s="263"/>
      <c r="O410" s="263"/>
      <c r="P410" s="263"/>
      <c r="Q410" s="263"/>
      <c r="R410" s="263"/>
      <c r="S410" s="263"/>
      <c r="T410" s="263"/>
      <c r="U410" s="263"/>
      <c r="V410" s="263"/>
      <c r="W410" s="263"/>
      <c r="X410" s="263"/>
      <c r="Y410" s="263"/>
      <c r="Z410" s="263"/>
      <c r="AA410" s="263"/>
      <c r="AB410" s="263"/>
      <c r="AC410" s="263"/>
      <c r="AD410" s="263"/>
      <c r="AE410" s="263"/>
      <c r="AF410" s="263"/>
      <c r="AG410" s="263"/>
      <c r="AH410" s="263"/>
      <c r="AI410" s="263"/>
      <c r="AJ410" s="263"/>
      <c r="AK410" s="263"/>
      <c r="AL410" s="263"/>
      <c r="AM410" s="263"/>
      <c r="AN410" s="263"/>
      <c r="AO410" s="269"/>
    </row>
    <row r="411" spans="3:41" x14ac:dyDescent="0.25">
      <c r="C411" s="268"/>
      <c r="E411" s="263"/>
      <c r="F411" s="263"/>
      <c r="G411" s="263"/>
      <c r="H411" s="263"/>
      <c r="I411" s="263"/>
      <c r="J411" s="263"/>
      <c r="K411" s="263"/>
      <c r="L411" s="263"/>
      <c r="M411" s="263"/>
      <c r="N411" s="263"/>
      <c r="O411" s="263"/>
      <c r="P411" s="263"/>
      <c r="Q411" s="263"/>
      <c r="R411" s="263"/>
      <c r="S411" s="263"/>
      <c r="T411" s="263"/>
      <c r="U411" s="263"/>
      <c r="V411" s="263"/>
      <c r="W411" s="263"/>
      <c r="X411" s="263"/>
      <c r="Y411" s="263"/>
      <c r="Z411" s="263"/>
      <c r="AA411" s="263"/>
      <c r="AB411" s="263"/>
      <c r="AC411" s="263"/>
      <c r="AD411" s="263"/>
      <c r="AE411" s="263"/>
      <c r="AF411" s="263"/>
      <c r="AG411" s="263"/>
      <c r="AH411" s="263"/>
      <c r="AI411" s="263"/>
      <c r="AJ411" s="263"/>
      <c r="AK411" s="263"/>
      <c r="AL411" s="263"/>
      <c r="AM411" s="263"/>
      <c r="AN411" s="263"/>
      <c r="AO411" s="269"/>
    </row>
    <row r="412" spans="3:41" x14ac:dyDescent="0.25">
      <c r="C412" s="268"/>
      <c r="E412" s="263"/>
      <c r="F412" s="263"/>
      <c r="G412" s="263"/>
      <c r="H412" s="263"/>
      <c r="I412" s="263"/>
      <c r="J412" s="263"/>
      <c r="K412" s="263"/>
      <c r="L412" s="263"/>
      <c r="M412" s="263"/>
      <c r="N412" s="263"/>
      <c r="O412" s="263"/>
      <c r="P412" s="263"/>
      <c r="Q412" s="263"/>
      <c r="R412" s="263"/>
      <c r="S412" s="263"/>
      <c r="T412" s="263"/>
      <c r="U412" s="263"/>
      <c r="V412" s="263"/>
      <c r="W412" s="263"/>
      <c r="X412" s="263"/>
      <c r="Y412" s="263"/>
      <c r="Z412" s="263"/>
      <c r="AA412" s="263"/>
      <c r="AB412" s="263"/>
      <c r="AC412" s="263"/>
      <c r="AD412" s="263"/>
      <c r="AE412" s="263"/>
      <c r="AF412" s="263"/>
      <c r="AG412" s="263"/>
      <c r="AH412" s="263"/>
      <c r="AI412" s="263"/>
      <c r="AJ412" s="263"/>
      <c r="AK412" s="263"/>
      <c r="AL412" s="263"/>
      <c r="AM412" s="263"/>
      <c r="AN412" s="263"/>
      <c r="AO412" s="269"/>
    </row>
    <row r="413" spans="3:41" x14ac:dyDescent="0.25">
      <c r="C413" s="268"/>
      <c r="E413" s="263"/>
      <c r="F413" s="263"/>
      <c r="G413" s="263"/>
      <c r="H413" s="263"/>
      <c r="I413" s="263"/>
      <c r="J413" s="263"/>
      <c r="K413" s="263"/>
      <c r="L413" s="263"/>
      <c r="M413" s="263"/>
      <c r="N413" s="263"/>
      <c r="O413" s="263"/>
      <c r="P413" s="263"/>
      <c r="Q413" s="263"/>
      <c r="R413" s="263"/>
      <c r="S413" s="263"/>
      <c r="T413" s="263"/>
      <c r="U413" s="263"/>
      <c r="V413" s="263"/>
      <c r="W413" s="263"/>
      <c r="X413" s="263"/>
      <c r="Y413" s="263"/>
      <c r="Z413" s="263"/>
      <c r="AA413" s="263"/>
      <c r="AB413" s="263"/>
      <c r="AC413" s="263"/>
      <c r="AD413" s="263"/>
      <c r="AE413" s="263"/>
      <c r="AF413" s="263"/>
      <c r="AG413" s="263"/>
      <c r="AH413" s="263"/>
      <c r="AI413" s="263"/>
      <c r="AJ413" s="263"/>
      <c r="AK413" s="263"/>
      <c r="AL413" s="263"/>
      <c r="AM413" s="263"/>
      <c r="AN413" s="263"/>
      <c r="AO413" s="269"/>
    </row>
    <row r="414" spans="3:41" x14ac:dyDescent="0.25">
      <c r="C414" s="268"/>
      <c r="E414" s="263"/>
      <c r="F414" s="263"/>
      <c r="G414" s="263"/>
      <c r="H414" s="263"/>
      <c r="I414" s="263"/>
      <c r="J414" s="263"/>
      <c r="K414" s="263"/>
      <c r="L414" s="263"/>
      <c r="M414" s="263"/>
      <c r="N414" s="263"/>
      <c r="O414" s="263"/>
      <c r="P414" s="263"/>
      <c r="Q414" s="263"/>
      <c r="R414" s="263"/>
      <c r="S414" s="263"/>
      <c r="T414" s="263"/>
      <c r="U414" s="263"/>
      <c r="V414" s="263"/>
      <c r="W414" s="263"/>
      <c r="X414" s="263"/>
      <c r="Y414" s="263"/>
      <c r="Z414" s="263"/>
      <c r="AA414" s="263"/>
      <c r="AB414" s="263"/>
      <c r="AC414" s="263"/>
      <c r="AD414" s="263"/>
      <c r="AE414" s="263"/>
      <c r="AF414" s="263"/>
      <c r="AG414" s="263"/>
      <c r="AH414" s="263"/>
      <c r="AI414" s="263"/>
      <c r="AJ414" s="263"/>
      <c r="AK414" s="263"/>
      <c r="AL414" s="263"/>
      <c r="AM414" s="263"/>
      <c r="AN414" s="263"/>
      <c r="AO414" s="269"/>
    </row>
    <row r="415" spans="3:41" x14ac:dyDescent="0.25">
      <c r="C415" s="268"/>
      <c r="E415" s="263"/>
      <c r="F415" s="263"/>
      <c r="G415" s="263"/>
      <c r="H415" s="263"/>
      <c r="I415" s="263"/>
      <c r="J415" s="263"/>
      <c r="K415" s="263"/>
      <c r="L415" s="263"/>
      <c r="M415" s="263"/>
      <c r="N415" s="263"/>
      <c r="O415" s="263"/>
      <c r="P415" s="263"/>
      <c r="Q415" s="263"/>
      <c r="R415" s="263"/>
      <c r="S415" s="263"/>
      <c r="T415" s="263"/>
      <c r="U415" s="263"/>
      <c r="V415" s="263"/>
      <c r="W415" s="263"/>
      <c r="X415" s="263"/>
      <c r="Y415" s="263"/>
      <c r="Z415" s="263"/>
      <c r="AA415" s="263"/>
      <c r="AB415" s="263"/>
      <c r="AC415" s="263"/>
      <c r="AD415" s="263"/>
      <c r="AE415" s="263"/>
      <c r="AF415" s="263"/>
      <c r="AG415" s="263"/>
      <c r="AH415" s="263"/>
      <c r="AI415" s="263"/>
      <c r="AJ415" s="263"/>
      <c r="AK415" s="263"/>
      <c r="AL415" s="263"/>
      <c r="AM415" s="263"/>
      <c r="AN415" s="263"/>
      <c r="AO415" s="269"/>
    </row>
    <row r="416" spans="3:41" x14ac:dyDescent="0.25">
      <c r="C416" s="268"/>
      <c r="E416" s="263"/>
      <c r="F416" s="263"/>
      <c r="G416" s="263"/>
      <c r="H416" s="263"/>
      <c r="I416" s="263"/>
      <c r="J416" s="263"/>
      <c r="K416" s="263"/>
      <c r="L416" s="263"/>
      <c r="M416" s="263"/>
      <c r="N416" s="263"/>
      <c r="O416" s="263"/>
      <c r="P416" s="263"/>
      <c r="Q416" s="263"/>
      <c r="R416" s="263"/>
      <c r="S416" s="263"/>
      <c r="T416" s="263"/>
      <c r="U416" s="263"/>
      <c r="V416" s="263"/>
      <c r="W416" s="263"/>
      <c r="X416" s="263"/>
      <c r="Y416" s="263"/>
      <c r="Z416" s="263"/>
      <c r="AA416" s="263"/>
      <c r="AB416" s="263"/>
      <c r="AC416" s="263"/>
      <c r="AD416" s="263"/>
      <c r="AE416" s="263"/>
      <c r="AF416" s="263"/>
      <c r="AG416" s="263"/>
      <c r="AH416" s="263"/>
      <c r="AI416" s="263"/>
      <c r="AJ416" s="263"/>
      <c r="AK416" s="263"/>
      <c r="AL416" s="263"/>
      <c r="AM416" s="263"/>
      <c r="AN416" s="263"/>
      <c r="AO416" s="269"/>
    </row>
    <row r="417" spans="3:41" x14ac:dyDescent="0.25">
      <c r="C417" s="268"/>
      <c r="E417" s="263"/>
      <c r="F417" s="263"/>
      <c r="G417" s="263"/>
      <c r="H417" s="263"/>
      <c r="I417" s="263"/>
      <c r="J417" s="263"/>
      <c r="K417" s="263"/>
      <c r="L417" s="263"/>
      <c r="M417" s="263"/>
      <c r="N417" s="263"/>
      <c r="O417" s="263"/>
      <c r="P417" s="263"/>
      <c r="Q417" s="263"/>
      <c r="R417" s="263"/>
      <c r="S417" s="263"/>
      <c r="T417" s="263"/>
      <c r="U417" s="263"/>
      <c r="V417" s="263"/>
      <c r="W417" s="263"/>
      <c r="X417" s="263"/>
      <c r="Y417" s="263"/>
      <c r="Z417" s="263"/>
      <c r="AA417" s="263"/>
      <c r="AB417" s="263"/>
      <c r="AC417" s="263"/>
      <c r="AD417" s="263"/>
      <c r="AE417" s="263"/>
      <c r="AF417" s="263"/>
      <c r="AG417" s="263"/>
      <c r="AH417" s="263"/>
      <c r="AI417" s="263"/>
      <c r="AJ417" s="263"/>
      <c r="AK417" s="263"/>
      <c r="AL417" s="263"/>
      <c r="AM417" s="263"/>
      <c r="AN417" s="263"/>
      <c r="AO417" s="269"/>
    </row>
    <row r="418" spans="3:41" x14ac:dyDescent="0.25">
      <c r="C418" s="268"/>
      <c r="E418" s="263"/>
      <c r="F418" s="263"/>
      <c r="G418" s="263"/>
      <c r="H418" s="263"/>
      <c r="I418" s="263"/>
      <c r="J418" s="263"/>
      <c r="K418" s="263"/>
      <c r="L418" s="263"/>
      <c r="M418" s="263"/>
      <c r="N418" s="263"/>
      <c r="O418" s="263"/>
      <c r="P418" s="263"/>
      <c r="Q418" s="263"/>
      <c r="R418" s="263"/>
      <c r="S418" s="263"/>
      <c r="T418" s="263"/>
      <c r="U418" s="263"/>
      <c r="V418" s="263"/>
      <c r="W418" s="263"/>
      <c r="X418" s="263"/>
      <c r="Y418" s="263"/>
      <c r="Z418" s="263"/>
      <c r="AA418" s="263"/>
      <c r="AB418" s="263"/>
      <c r="AC418" s="263"/>
      <c r="AD418" s="263"/>
      <c r="AE418" s="263"/>
      <c r="AF418" s="263"/>
      <c r="AG418" s="263"/>
      <c r="AH418" s="263"/>
      <c r="AI418" s="263"/>
      <c r="AJ418" s="263"/>
      <c r="AK418" s="263"/>
      <c r="AL418" s="263"/>
      <c r="AM418" s="263"/>
      <c r="AN418" s="263"/>
      <c r="AO418" s="269"/>
    </row>
    <row r="419" spans="3:41" x14ac:dyDescent="0.25">
      <c r="C419" s="268"/>
      <c r="E419" s="263"/>
      <c r="F419" s="263"/>
      <c r="G419" s="263"/>
      <c r="H419" s="263"/>
      <c r="I419" s="263"/>
      <c r="J419" s="263"/>
      <c r="K419" s="263"/>
      <c r="L419" s="263"/>
      <c r="M419" s="263"/>
      <c r="N419" s="263"/>
      <c r="O419" s="263"/>
      <c r="P419" s="263"/>
      <c r="Q419" s="263"/>
      <c r="R419" s="263"/>
      <c r="S419" s="263"/>
      <c r="T419" s="263"/>
      <c r="U419" s="263"/>
      <c r="V419" s="263"/>
      <c r="W419" s="263"/>
      <c r="X419" s="263"/>
      <c r="Y419" s="263"/>
      <c r="Z419" s="263"/>
      <c r="AA419" s="263"/>
      <c r="AB419" s="263"/>
      <c r="AC419" s="263"/>
      <c r="AD419" s="263"/>
      <c r="AE419" s="263"/>
      <c r="AF419" s="263"/>
      <c r="AG419" s="263"/>
      <c r="AH419" s="263"/>
      <c r="AI419" s="263"/>
      <c r="AJ419" s="263"/>
      <c r="AK419" s="263"/>
      <c r="AL419" s="263"/>
      <c r="AM419" s="263"/>
      <c r="AN419" s="263"/>
      <c r="AO419" s="269"/>
    </row>
    <row r="420" spans="3:41" x14ac:dyDescent="0.25">
      <c r="C420" s="268"/>
      <c r="E420" s="263"/>
      <c r="F420" s="263"/>
      <c r="G420" s="263"/>
      <c r="H420" s="263"/>
      <c r="I420" s="263"/>
      <c r="J420" s="263"/>
      <c r="K420" s="263"/>
      <c r="L420" s="263"/>
      <c r="M420" s="263"/>
      <c r="N420" s="263"/>
      <c r="O420" s="263"/>
      <c r="P420" s="263"/>
      <c r="Q420" s="263"/>
      <c r="R420" s="263"/>
      <c r="S420" s="263"/>
      <c r="T420" s="263"/>
      <c r="U420" s="263"/>
      <c r="V420" s="263"/>
      <c r="W420" s="263"/>
      <c r="X420" s="263"/>
      <c r="Y420" s="263"/>
      <c r="Z420" s="263"/>
      <c r="AA420" s="263"/>
      <c r="AB420" s="263"/>
      <c r="AC420" s="263"/>
      <c r="AD420" s="263"/>
      <c r="AE420" s="263"/>
      <c r="AF420" s="263"/>
      <c r="AG420" s="263"/>
      <c r="AH420" s="263"/>
      <c r="AI420" s="263"/>
      <c r="AJ420" s="263"/>
      <c r="AK420" s="263"/>
      <c r="AL420" s="263"/>
      <c r="AM420" s="263"/>
      <c r="AN420" s="263"/>
      <c r="AO420" s="269"/>
    </row>
    <row r="421" spans="3:41" x14ac:dyDescent="0.25">
      <c r="C421" s="268"/>
      <c r="E421" s="263"/>
      <c r="F421" s="263"/>
      <c r="G421" s="263"/>
      <c r="H421" s="263"/>
      <c r="I421" s="263"/>
      <c r="J421" s="263"/>
      <c r="K421" s="263"/>
      <c r="L421" s="263"/>
      <c r="M421" s="263"/>
      <c r="N421" s="263"/>
      <c r="O421" s="263"/>
      <c r="P421" s="263"/>
      <c r="Q421" s="263"/>
      <c r="R421" s="263"/>
      <c r="S421" s="263"/>
      <c r="T421" s="263"/>
      <c r="U421" s="263"/>
      <c r="V421" s="263"/>
      <c r="W421" s="263"/>
      <c r="X421" s="263"/>
      <c r="Y421" s="263"/>
      <c r="Z421" s="263"/>
      <c r="AA421" s="263"/>
      <c r="AB421" s="263"/>
      <c r="AC421" s="263"/>
      <c r="AD421" s="263"/>
      <c r="AE421" s="263"/>
      <c r="AF421" s="263"/>
      <c r="AG421" s="263"/>
      <c r="AH421" s="263"/>
      <c r="AI421" s="263"/>
      <c r="AJ421" s="263"/>
      <c r="AK421" s="263"/>
      <c r="AL421" s="263"/>
      <c r="AM421" s="263"/>
      <c r="AN421" s="263"/>
      <c r="AO421" s="269"/>
    </row>
    <row r="422" spans="3:41" x14ac:dyDescent="0.25">
      <c r="C422" s="268"/>
      <c r="E422" s="263"/>
      <c r="F422" s="263"/>
      <c r="G422" s="263"/>
      <c r="H422" s="263"/>
      <c r="I422" s="263"/>
      <c r="J422" s="263"/>
      <c r="K422" s="263"/>
      <c r="L422" s="263"/>
      <c r="M422" s="263"/>
      <c r="N422" s="263"/>
      <c r="O422" s="263"/>
      <c r="P422" s="263"/>
      <c r="Q422" s="263"/>
      <c r="R422" s="263"/>
      <c r="S422" s="263"/>
      <c r="T422" s="263"/>
      <c r="U422" s="263"/>
      <c r="V422" s="263"/>
      <c r="W422" s="263"/>
      <c r="X422" s="263"/>
      <c r="Y422" s="263"/>
      <c r="Z422" s="263"/>
      <c r="AA422" s="263"/>
      <c r="AB422" s="263"/>
      <c r="AC422" s="263"/>
      <c r="AD422" s="263"/>
      <c r="AE422" s="263"/>
      <c r="AF422" s="263"/>
      <c r="AG422" s="263"/>
      <c r="AH422" s="263"/>
      <c r="AI422" s="263"/>
      <c r="AJ422" s="263"/>
      <c r="AK422" s="263"/>
      <c r="AL422" s="263"/>
      <c r="AM422" s="263"/>
      <c r="AN422" s="263"/>
      <c r="AO422" s="269"/>
    </row>
    <row r="423" spans="3:41" x14ac:dyDescent="0.25">
      <c r="C423" s="268"/>
      <c r="E423" s="263"/>
      <c r="F423" s="263"/>
      <c r="G423" s="263"/>
      <c r="H423" s="263"/>
      <c r="I423" s="263"/>
      <c r="J423" s="263"/>
      <c r="K423" s="263"/>
      <c r="L423" s="263"/>
      <c r="M423" s="263"/>
      <c r="N423" s="263"/>
      <c r="O423" s="263"/>
      <c r="P423" s="263"/>
      <c r="Q423" s="263"/>
      <c r="R423" s="263"/>
      <c r="S423" s="263"/>
      <c r="T423" s="263"/>
      <c r="U423" s="263"/>
      <c r="V423" s="263"/>
      <c r="W423" s="263"/>
      <c r="X423" s="263"/>
      <c r="Y423" s="263"/>
      <c r="Z423" s="263"/>
      <c r="AA423" s="263"/>
      <c r="AB423" s="263"/>
      <c r="AC423" s="263"/>
      <c r="AD423" s="263"/>
      <c r="AE423" s="263"/>
      <c r="AF423" s="263"/>
      <c r="AG423" s="263"/>
      <c r="AH423" s="263"/>
      <c r="AI423" s="263"/>
      <c r="AJ423" s="263"/>
      <c r="AK423" s="263"/>
      <c r="AL423" s="263"/>
      <c r="AM423" s="263"/>
      <c r="AN423" s="263"/>
      <c r="AO423" s="269"/>
    </row>
    <row r="424" spans="3:41" x14ac:dyDescent="0.25">
      <c r="C424" s="268"/>
      <c r="E424" s="263"/>
      <c r="F424" s="263"/>
      <c r="G424" s="263"/>
      <c r="H424" s="263"/>
      <c r="I424" s="263"/>
      <c r="J424" s="263"/>
      <c r="K424" s="263"/>
      <c r="L424" s="263"/>
      <c r="M424" s="263"/>
      <c r="N424" s="263"/>
      <c r="O424" s="263"/>
      <c r="P424" s="263"/>
      <c r="Q424" s="263"/>
      <c r="R424" s="263"/>
      <c r="S424" s="263"/>
      <c r="T424" s="263"/>
      <c r="U424" s="263"/>
      <c r="V424" s="263"/>
      <c r="W424" s="263"/>
      <c r="X424" s="263"/>
      <c r="Y424" s="263"/>
      <c r="Z424" s="263"/>
      <c r="AA424" s="263"/>
      <c r="AB424" s="263"/>
      <c r="AC424" s="263"/>
      <c r="AD424" s="263"/>
      <c r="AE424" s="263"/>
      <c r="AF424" s="263"/>
      <c r="AG424" s="263"/>
      <c r="AH424" s="263"/>
      <c r="AI424" s="263"/>
      <c r="AJ424" s="263"/>
      <c r="AK424" s="263"/>
      <c r="AL424" s="263"/>
      <c r="AM424" s="263"/>
      <c r="AN424" s="263"/>
      <c r="AO424" s="269"/>
    </row>
    <row r="425" spans="3:41" x14ac:dyDescent="0.25">
      <c r="C425" s="268"/>
      <c r="E425" s="263"/>
      <c r="F425" s="263"/>
      <c r="G425" s="263"/>
      <c r="H425" s="263"/>
      <c r="I425" s="263"/>
      <c r="J425" s="263"/>
      <c r="K425" s="263"/>
      <c r="L425" s="263"/>
      <c r="M425" s="263"/>
      <c r="N425" s="263"/>
      <c r="O425" s="263"/>
      <c r="P425" s="263"/>
      <c r="Q425" s="263"/>
      <c r="R425" s="263"/>
      <c r="S425" s="263"/>
      <c r="T425" s="263"/>
      <c r="U425" s="263"/>
      <c r="V425" s="263"/>
      <c r="W425" s="263"/>
      <c r="X425" s="263"/>
      <c r="Y425" s="263"/>
      <c r="Z425" s="263"/>
      <c r="AA425" s="263"/>
      <c r="AB425" s="263"/>
      <c r="AC425" s="263"/>
      <c r="AD425" s="263"/>
      <c r="AE425" s="263"/>
      <c r="AF425" s="263"/>
      <c r="AG425" s="263"/>
      <c r="AH425" s="263"/>
      <c r="AI425" s="263"/>
      <c r="AJ425" s="263"/>
      <c r="AK425" s="263"/>
      <c r="AL425" s="263"/>
      <c r="AM425" s="263"/>
      <c r="AN425" s="263"/>
      <c r="AO425" s="269"/>
    </row>
    <row r="426" spans="3:41" x14ac:dyDescent="0.25">
      <c r="C426" s="268"/>
      <c r="E426" s="263"/>
      <c r="F426" s="263"/>
      <c r="G426" s="263"/>
      <c r="H426" s="263"/>
      <c r="I426" s="263"/>
      <c r="J426" s="263"/>
      <c r="K426" s="263"/>
      <c r="L426" s="263"/>
      <c r="M426" s="263"/>
      <c r="N426" s="263"/>
      <c r="O426" s="263"/>
      <c r="P426" s="263"/>
      <c r="Q426" s="263"/>
      <c r="R426" s="263"/>
      <c r="S426" s="263"/>
      <c r="T426" s="263"/>
      <c r="U426" s="263"/>
      <c r="V426" s="263"/>
      <c r="W426" s="263"/>
      <c r="X426" s="263"/>
      <c r="Y426" s="263"/>
      <c r="Z426" s="263"/>
      <c r="AA426" s="263"/>
      <c r="AB426" s="263"/>
      <c r="AC426" s="263"/>
      <c r="AD426" s="263"/>
      <c r="AE426" s="263"/>
      <c r="AF426" s="263"/>
      <c r="AG426" s="263"/>
      <c r="AH426" s="263"/>
      <c r="AI426" s="263"/>
      <c r="AJ426" s="263"/>
      <c r="AK426" s="263"/>
      <c r="AL426" s="263"/>
      <c r="AM426" s="263"/>
      <c r="AN426" s="263"/>
      <c r="AO426" s="269"/>
    </row>
    <row r="427" spans="3:41" x14ac:dyDescent="0.25">
      <c r="C427" s="268"/>
      <c r="E427" s="263"/>
      <c r="F427" s="263"/>
      <c r="G427" s="263"/>
      <c r="H427" s="263"/>
      <c r="I427" s="263"/>
      <c r="J427" s="263"/>
      <c r="K427" s="263"/>
      <c r="L427" s="263"/>
      <c r="M427" s="263"/>
      <c r="N427" s="263"/>
      <c r="O427" s="263"/>
      <c r="P427" s="263"/>
      <c r="Q427" s="263"/>
      <c r="R427" s="263"/>
      <c r="S427" s="263"/>
      <c r="T427" s="263"/>
      <c r="U427" s="263"/>
      <c r="V427" s="263"/>
      <c r="W427" s="263"/>
      <c r="X427" s="263"/>
      <c r="Y427" s="263"/>
      <c r="Z427" s="263"/>
      <c r="AA427" s="263"/>
      <c r="AB427" s="263"/>
      <c r="AC427" s="263"/>
      <c r="AD427" s="263"/>
      <c r="AE427" s="263"/>
      <c r="AF427" s="263"/>
      <c r="AG427" s="263"/>
      <c r="AH427" s="263"/>
      <c r="AI427" s="263"/>
      <c r="AJ427" s="263"/>
      <c r="AK427" s="263"/>
      <c r="AL427" s="263"/>
      <c r="AM427" s="263"/>
      <c r="AN427" s="263"/>
      <c r="AO427" s="269"/>
    </row>
    <row r="428" spans="3:41" x14ac:dyDescent="0.25">
      <c r="C428" s="268"/>
      <c r="E428" s="263"/>
      <c r="F428" s="263"/>
      <c r="G428" s="263"/>
      <c r="H428" s="263"/>
      <c r="I428" s="263"/>
      <c r="J428" s="263"/>
      <c r="K428" s="263"/>
      <c r="L428" s="263"/>
      <c r="M428" s="263"/>
      <c r="N428" s="263"/>
      <c r="O428" s="263"/>
      <c r="P428" s="263"/>
      <c r="Q428" s="263"/>
      <c r="R428" s="263"/>
      <c r="S428" s="263"/>
      <c r="T428" s="263"/>
      <c r="U428" s="263"/>
      <c r="V428" s="263"/>
      <c r="W428" s="263"/>
      <c r="X428" s="263"/>
      <c r="Y428" s="263"/>
      <c r="Z428" s="263"/>
      <c r="AA428" s="263"/>
      <c r="AB428" s="263"/>
      <c r="AC428" s="263"/>
      <c r="AD428" s="263"/>
      <c r="AE428" s="263"/>
      <c r="AF428" s="263"/>
      <c r="AG428" s="263"/>
      <c r="AH428" s="263"/>
      <c r="AI428" s="263"/>
      <c r="AJ428" s="263"/>
      <c r="AK428" s="263"/>
      <c r="AL428" s="263"/>
      <c r="AM428" s="263"/>
      <c r="AN428" s="263"/>
      <c r="AO428" s="269"/>
    </row>
    <row r="429" spans="3:41" x14ac:dyDescent="0.25">
      <c r="C429" s="268"/>
      <c r="E429" s="263"/>
      <c r="F429" s="263"/>
      <c r="G429" s="263"/>
      <c r="H429" s="263"/>
      <c r="I429" s="263"/>
      <c r="J429" s="263"/>
      <c r="K429" s="263"/>
      <c r="L429" s="263"/>
      <c r="M429" s="263"/>
      <c r="N429" s="263"/>
      <c r="O429" s="263"/>
      <c r="P429" s="263"/>
      <c r="Q429" s="263"/>
      <c r="R429" s="263"/>
      <c r="S429" s="263"/>
      <c r="T429" s="263"/>
      <c r="U429" s="263"/>
      <c r="V429" s="263"/>
      <c r="W429" s="263"/>
      <c r="X429" s="263"/>
      <c r="Y429" s="263"/>
      <c r="Z429" s="263"/>
      <c r="AA429" s="263"/>
      <c r="AB429" s="263"/>
      <c r="AC429" s="263"/>
      <c r="AD429" s="263"/>
      <c r="AE429" s="263"/>
      <c r="AF429" s="263"/>
      <c r="AG429" s="263"/>
      <c r="AH429" s="263"/>
      <c r="AI429" s="263"/>
      <c r="AJ429" s="263"/>
      <c r="AK429" s="263"/>
      <c r="AL429" s="263"/>
      <c r="AM429" s="263"/>
      <c r="AN429" s="263"/>
      <c r="AO429" s="269"/>
    </row>
    <row r="430" spans="3:41" x14ac:dyDescent="0.25">
      <c r="C430" s="268"/>
      <c r="E430" s="263"/>
      <c r="F430" s="263"/>
      <c r="G430" s="263"/>
      <c r="H430" s="263"/>
      <c r="I430" s="263"/>
      <c r="J430" s="263"/>
      <c r="K430" s="263"/>
      <c r="L430" s="263"/>
      <c r="M430" s="263"/>
      <c r="N430" s="263"/>
      <c r="O430" s="263"/>
      <c r="P430" s="263"/>
      <c r="Q430" s="263"/>
      <c r="R430" s="263"/>
      <c r="S430" s="263"/>
      <c r="T430" s="263"/>
      <c r="U430" s="263"/>
      <c r="V430" s="263"/>
      <c r="W430" s="263"/>
      <c r="X430" s="263"/>
      <c r="Y430" s="263"/>
      <c r="Z430" s="263"/>
      <c r="AA430" s="263"/>
      <c r="AB430" s="263"/>
      <c r="AC430" s="263"/>
      <c r="AD430" s="263"/>
      <c r="AE430" s="263"/>
      <c r="AF430" s="263"/>
      <c r="AG430" s="263"/>
      <c r="AH430" s="263"/>
      <c r="AI430" s="263"/>
      <c r="AJ430" s="263"/>
      <c r="AK430" s="263"/>
      <c r="AL430" s="263"/>
      <c r="AM430" s="263"/>
      <c r="AN430" s="263"/>
      <c r="AO430" s="269"/>
    </row>
    <row r="431" spans="3:41" x14ac:dyDescent="0.25">
      <c r="C431" s="268"/>
      <c r="E431" s="263"/>
      <c r="F431" s="263"/>
      <c r="G431" s="263"/>
      <c r="H431" s="263"/>
      <c r="I431" s="263"/>
      <c r="J431" s="263"/>
      <c r="K431" s="263"/>
      <c r="L431" s="263"/>
      <c r="M431" s="263"/>
      <c r="N431" s="263"/>
      <c r="O431" s="263"/>
      <c r="P431" s="263"/>
      <c r="Q431" s="263"/>
      <c r="R431" s="263"/>
      <c r="S431" s="263"/>
      <c r="T431" s="263"/>
      <c r="U431" s="263"/>
      <c r="V431" s="263"/>
      <c r="W431" s="263"/>
      <c r="X431" s="263"/>
      <c r="Y431" s="263"/>
      <c r="Z431" s="263"/>
      <c r="AA431" s="263"/>
      <c r="AB431" s="263"/>
      <c r="AC431" s="263"/>
      <c r="AD431" s="263"/>
      <c r="AE431" s="263"/>
      <c r="AF431" s="263"/>
      <c r="AG431" s="263"/>
      <c r="AH431" s="263"/>
      <c r="AI431" s="263"/>
      <c r="AJ431" s="263"/>
      <c r="AK431" s="263"/>
      <c r="AL431" s="263"/>
      <c r="AM431" s="263"/>
      <c r="AN431" s="263"/>
      <c r="AO431" s="269"/>
    </row>
    <row r="432" spans="3:41" x14ac:dyDescent="0.25">
      <c r="C432" s="268"/>
      <c r="E432" s="263"/>
      <c r="F432" s="263"/>
      <c r="G432" s="263"/>
      <c r="H432" s="263"/>
      <c r="I432" s="263"/>
      <c r="J432" s="263"/>
      <c r="K432" s="263"/>
      <c r="L432" s="263"/>
      <c r="M432" s="263"/>
      <c r="N432" s="263"/>
      <c r="O432" s="263"/>
      <c r="P432" s="263"/>
      <c r="Q432" s="263"/>
      <c r="R432" s="263"/>
      <c r="S432" s="263"/>
      <c r="T432" s="263"/>
      <c r="U432" s="263"/>
      <c r="V432" s="263"/>
      <c r="W432" s="263"/>
      <c r="X432" s="263"/>
      <c r="Y432" s="263"/>
      <c r="Z432" s="263"/>
      <c r="AA432" s="263"/>
      <c r="AB432" s="263"/>
      <c r="AC432" s="263"/>
      <c r="AD432" s="263"/>
      <c r="AE432" s="263"/>
      <c r="AF432" s="263"/>
      <c r="AG432" s="263"/>
      <c r="AH432" s="263"/>
      <c r="AI432" s="263"/>
      <c r="AJ432" s="263"/>
      <c r="AK432" s="263"/>
      <c r="AL432" s="263"/>
      <c r="AM432" s="263"/>
      <c r="AN432" s="263"/>
      <c r="AO432" s="269"/>
    </row>
    <row r="433" spans="3:41" x14ac:dyDescent="0.25">
      <c r="C433" s="268"/>
      <c r="E433" s="263"/>
      <c r="F433" s="263"/>
      <c r="G433" s="263"/>
      <c r="H433" s="263"/>
      <c r="I433" s="263"/>
      <c r="J433" s="263"/>
      <c r="K433" s="263"/>
      <c r="L433" s="263"/>
      <c r="M433" s="263"/>
      <c r="N433" s="263"/>
      <c r="O433" s="263"/>
      <c r="P433" s="263"/>
      <c r="Q433" s="263"/>
      <c r="R433" s="263"/>
      <c r="S433" s="263"/>
      <c r="T433" s="263"/>
      <c r="U433" s="263"/>
      <c r="V433" s="263"/>
      <c r="W433" s="263"/>
      <c r="X433" s="263"/>
      <c r="Y433" s="263"/>
      <c r="Z433" s="263"/>
      <c r="AA433" s="263"/>
      <c r="AB433" s="263"/>
      <c r="AC433" s="263"/>
      <c r="AD433" s="263"/>
      <c r="AE433" s="263"/>
      <c r="AF433" s="263"/>
      <c r="AG433" s="263"/>
      <c r="AH433" s="263"/>
      <c r="AI433" s="263"/>
      <c r="AJ433" s="263"/>
      <c r="AK433" s="263"/>
      <c r="AL433" s="263"/>
      <c r="AM433" s="263"/>
      <c r="AN433" s="263"/>
      <c r="AO433" s="269"/>
    </row>
    <row r="434" spans="3:41" x14ac:dyDescent="0.25">
      <c r="C434" s="268"/>
      <c r="E434" s="263"/>
      <c r="F434" s="263"/>
      <c r="G434" s="263"/>
      <c r="H434" s="263"/>
      <c r="I434" s="263"/>
      <c r="J434" s="263"/>
      <c r="K434" s="263"/>
      <c r="L434" s="263"/>
      <c r="M434" s="263"/>
      <c r="N434" s="263"/>
      <c r="O434" s="263"/>
      <c r="P434" s="263"/>
      <c r="Q434" s="263"/>
      <c r="R434" s="263"/>
      <c r="S434" s="263"/>
      <c r="T434" s="263"/>
      <c r="U434" s="263"/>
      <c r="V434" s="263"/>
      <c r="W434" s="263"/>
      <c r="X434" s="263"/>
      <c r="Y434" s="263"/>
      <c r="Z434" s="263"/>
      <c r="AA434" s="263"/>
      <c r="AB434" s="263"/>
      <c r="AC434" s="263"/>
      <c r="AD434" s="263"/>
      <c r="AE434" s="263"/>
      <c r="AF434" s="263"/>
      <c r="AG434" s="263"/>
      <c r="AH434" s="263"/>
      <c r="AI434" s="263"/>
      <c r="AJ434" s="263"/>
      <c r="AK434" s="263"/>
      <c r="AL434" s="263"/>
      <c r="AM434" s="263"/>
      <c r="AN434" s="263"/>
      <c r="AO434" s="269"/>
    </row>
    <row r="435" spans="3:41" x14ac:dyDescent="0.25">
      <c r="C435" s="268"/>
      <c r="E435" s="263"/>
      <c r="F435" s="263"/>
      <c r="G435" s="263"/>
      <c r="H435" s="263"/>
      <c r="I435" s="263"/>
      <c r="J435" s="263"/>
      <c r="K435" s="263"/>
      <c r="L435" s="263"/>
      <c r="M435" s="263"/>
      <c r="N435" s="263"/>
      <c r="O435" s="263"/>
      <c r="P435" s="263"/>
      <c r="Q435" s="263"/>
      <c r="R435" s="263"/>
      <c r="S435" s="263"/>
      <c r="T435" s="263"/>
      <c r="U435" s="263"/>
      <c r="V435" s="263"/>
      <c r="W435" s="263"/>
      <c r="X435" s="263"/>
      <c r="Y435" s="263"/>
      <c r="Z435" s="263"/>
      <c r="AA435" s="263"/>
      <c r="AB435" s="263"/>
      <c r="AC435" s="263"/>
      <c r="AD435" s="263"/>
      <c r="AE435" s="263"/>
      <c r="AF435" s="263"/>
      <c r="AG435" s="263"/>
      <c r="AH435" s="263"/>
      <c r="AI435" s="263"/>
      <c r="AJ435" s="263"/>
      <c r="AK435" s="263"/>
      <c r="AL435" s="263"/>
      <c r="AM435" s="263"/>
      <c r="AN435" s="263"/>
      <c r="AO435" s="269"/>
    </row>
    <row r="436" spans="3:41" x14ac:dyDescent="0.25">
      <c r="C436" s="278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279"/>
    </row>
    <row r="437" spans="3:41" ht="54" customHeight="1" thickBot="1" x14ac:dyDescent="0.3">
      <c r="C437" s="272"/>
      <c r="D437" s="273"/>
      <c r="E437" s="273"/>
      <c r="F437" s="273"/>
      <c r="G437" s="273"/>
      <c r="H437" s="273"/>
      <c r="I437" s="273"/>
      <c r="J437" s="273"/>
      <c r="K437" s="273"/>
      <c r="L437" s="273"/>
      <c r="M437" s="273"/>
      <c r="N437" s="273"/>
      <c r="O437" s="273"/>
      <c r="P437" s="273"/>
      <c r="Q437" s="273"/>
      <c r="R437" s="273"/>
      <c r="S437" s="273"/>
      <c r="T437" s="273"/>
      <c r="U437" s="273"/>
      <c r="V437" s="273"/>
      <c r="W437" s="273"/>
      <c r="X437" s="273"/>
      <c r="Y437" s="273"/>
      <c r="Z437" s="273"/>
      <c r="AA437" s="273"/>
      <c r="AB437" s="273"/>
      <c r="AC437" s="273"/>
      <c r="AD437" s="273"/>
      <c r="AE437" s="273"/>
      <c r="AF437" s="273"/>
      <c r="AG437" s="273"/>
      <c r="AH437" s="273"/>
      <c r="AI437" s="273"/>
      <c r="AJ437" s="273"/>
      <c r="AK437" s="273"/>
      <c r="AL437" s="273"/>
      <c r="AM437" s="273"/>
      <c r="AN437" s="273"/>
      <c r="AO437" s="274"/>
    </row>
    <row r="438" spans="3:41" ht="16.5" thickBot="1" x14ac:dyDescent="0.3"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277"/>
    </row>
    <row r="439" spans="3:41" x14ac:dyDescent="0.25">
      <c r="C439" s="264"/>
      <c r="D439" s="265"/>
      <c r="E439" s="266"/>
      <c r="F439" s="266"/>
      <c r="G439" s="266"/>
      <c r="H439" s="266"/>
      <c r="I439" s="266"/>
      <c r="J439" s="266"/>
      <c r="K439" s="266"/>
      <c r="L439" s="266"/>
      <c r="M439" s="266"/>
      <c r="N439" s="266"/>
      <c r="O439" s="266"/>
      <c r="P439" s="266"/>
      <c r="Q439" s="266"/>
      <c r="R439" s="266"/>
      <c r="S439" s="266"/>
      <c r="T439" s="266"/>
      <c r="U439" s="266"/>
      <c r="V439" s="266"/>
      <c r="W439" s="266"/>
      <c r="X439" s="266"/>
      <c r="Y439" s="266"/>
      <c r="Z439" s="266"/>
      <c r="AA439" s="266"/>
      <c r="AB439" s="266"/>
      <c r="AC439" s="266"/>
      <c r="AD439" s="266"/>
      <c r="AE439" s="266"/>
      <c r="AF439" s="266"/>
      <c r="AG439" s="266"/>
      <c r="AH439" s="266"/>
      <c r="AI439" s="266"/>
      <c r="AJ439" s="266"/>
      <c r="AK439" s="266"/>
      <c r="AL439" s="266"/>
      <c r="AM439" s="266"/>
      <c r="AN439" s="266"/>
      <c r="AO439" s="267"/>
    </row>
    <row r="440" spans="3:41" x14ac:dyDescent="0.25">
      <c r="C440" s="268"/>
      <c r="E440" s="263"/>
      <c r="F440" s="263"/>
      <c r="G440" s="263"/>
      <c r="H440" s="263"/>
      <c r="I440" s="263"/>
      <c r="J440" s="263"/>
      <c r="K440" s="263"/>
      <c r="L440" s="263"/>
      <c r="M440" s="263"/>
      <c r="N440" s="263"/>
      <c r="O440" s="263"/>
      <c r="P440" s="263"/>
      <c r="Q440" s="263"/>
      <c r="R440" s="263"/>
      <c r="S440" s="263"/>
      <c r="T440" s="263"/>
      <c r="U440" s="263"/>
      <c r="V440" s="263"/>
      <c r="W440" s="263"/>
      <c r="X440" s="263"/>
      <c r="Y440" s="263"/>
      <c r="Z440" s="263"/>
      <c r="AA440" s="263"/>
      <c r="AB440" s="263"/>
      <c r="AC440" s="263"/>
      <c r="AD440" s="263"/>
      <c r="AE440" s="263"/>
      <c r="AF440" s="263"/>
      <c r="AG440" s="263"/>
      <c r="AH440" s="263"/>
      <c r="AI440" s="263"/>
      <c r="AJ440" s="263"/>
      <c r="AK440" s="263"/>
      <c r="AL440" s="263"/>
      <c r="AM440" s="263"/>
      <c r="AN440" s="263"/>
      <c r="AO440" s="269"/>
    </row>
    <row r="441" spans="3:41" x14ac:dyDescent="0.25">
      <c r="C441" s="268"/>
      <c r="E441" s="263"/>
      <c r="F441" s="263"/>
      <c r="G441" s="263"/>
      <c r="H441" s="263"/>
      <c r="I441" s="263"/>
      <c r="J441" s="263"/>
      <c r="K441" s="263"/>
      <c r="L441" s="263"/>
      <c r="M441" s="263"/>
      <c r="N441" s="263"/>
      <c r="O441" s="263"/>
      <c r="P441" s="263"/>
      <c r="Q441" s="263"/>
      <c r="R441" s="263"/>
      <c r="S441" s="263"/>
      <c r="T441" s="263"/>
      <c r="U441" s="263"/>
      <c r="V441" s="263"/>
      <c r="W441" s="263"/>
      <c r="X441" s="263"/>
      <c r="Y441" s="263"/>
      <c r="Z441" s="263"/>
      <c r="AA441" s="263"/>
      <c r="AB441" s="263"/>
      <c r="AC441" s="263"/>
      <c r="AD441" s="263"/>
      <c r="AE441" s="263"/>
      <c r="AF441" s="263"/>
      <c r="AG441" s="263"/>
      <c r="AH441" s="263"/>
      <c r="AI441" s="263"/>
      <c r="AJ441" s="263"/>
      <c r="AK441" s="263"/>
      <c r="AL441" s="263"/>
      <c r="AM441" s="263"/>
      <c r="AN441" s="263"/>
      <c r="AO441" s="269"/>
    </row>
    <row r="442" spans="3:41" x14ac:dyDescent="0.25">
      <c r="C442" s="268"/>
      <c r="E442" s="263"/>
      <c r="F442" s="263"/>
      <c r="G442" s="263"/>
      <c r="H442" s="263"/>
      <c r="I442" s="263"/>
      <c r="J442" s="263"/>
      <c r="K442" s="263"/>
      <c r="L442" s="263"/>
      <c r="M442" s="263"/>
      <c r="N442" s="263"/>
      <c r="O442" s="263"/>
      <c r="P442" s="263"/>
      <c r="Q442" s="263"/>
      <c r="R442" s="263"/>
      <c r="S442" s="263"/>
      <c r="T442" s="263"/>
      <c r="U442" s="263"/>
      <c r="V442" s="263"/>
      <c r="W442" s="263"/>
      <c r="X442" s="263"/>
      <c r="Y442" s="263"/>
      <c r="Z442" s="263"/>
      <c r="AA442" s="263"/>
      <c r="AB442" s="263"/>
      <c r="AC442" s="263"/>
      <c r="AD442" s="263"/>
      <c r="AE442" s="263"/>
      <c r="AF442" s="263"/>
      <c r="AG442" s="263"/>
      <c r="AH442" s="263"/>
      <c r="AI442" s="263"/>
      <c r="AJ442" s="263"/>
      <c r="AK442" s="263"/>
      <c r="AL442" s="263"/>
      <c r="AM442" s="263"/>
      <c r="AN442" s="263"/>
      <c r="AO442" s="269"/>
    </row>
    <row r="443" spans="3:41" x14ac:dyDescent="0.25">
      <c r="C443" s="268"/>
      <c r="E443" s="263"/>
      <c r="F443" s="263"/>
      <c r="G443" s="263"/>
      <c r="H443" s="263"/>
      <c r="I443" s="263"/>
      <c r="J443" s="263"/>
      <c r="K443" s="263"/>
      <c r="L443" s="263"/>
      <c r="M443" s="263"/>
      <c r="N443" s="263"/>
      <c r="O443" s="263"/>
      <c r="P443" s="263"/>
      <c r="Q443" s="263"/>
      <c r="R443" s="263"/>
      <c r="S443" s="263"/>
      <c r="T443" s="263"/>
      <c r="U443" s="263"/>
      <c r="V443" s="263"/>
      <c r="W443" s="263"/>
      <c r="X443" s="263"/>
      <c r="Y443" s="263"/>
      <c r="Z443" s="263"/>
      <c r="AA443" s="263"/>
      <c r="AB443" s="263"/>
      <c r="AC443" s="263"/>
      <c r="AD443" s="263"/>
      <c r="AE443" s="263"/>
      <c r="AF443" s="263"/>
      <c r="AG443" s="263"/>
      <c r="AH443" s="263"/>
      <c r="AI443" s="263"/>
      <c r="AJ443" s="263"/>
      <c r="AK443" s="263"/>
      <c r="AL443" s="263"/>
      <c r="AM443" s="263"/>
      <c r="AN443" s="263"/>
      <c r="AO443" s="269"/>
    </row>
    <row r="444" spans="3:41" x14ac:dyDescent="0.25">
      <c r="C444" s="268"/>
      <c r="E444" s="263"/>
      <c r="F444" s="263"/>
      <c r="G444" s="263"/>
      <c r="H444" s="263"/>
      <c r="I444" s="263"/>
      <c r="J444" s="263"/>
      <c r="K444" s="263"/>
      <c r="L444" s="263"/>
      <c r="M444" s="263"/>
      <c r="N444" s="263"/>
      <c r="O444" s="263"/>
      <c r="P444" s="263"/>
      <c r="Q444" s="263"/>
      <c r="R444" s="263"/>
      <c r="S444" s="263"/>
      <c r="T444" s="263"/>
      <c r="U444" s="263"/>
      <c r="V444" s="263"/>
      <c r="W444" s="263"/>
      <c r="X444" s="263"/>
      <c r="Y444" s="263"/>
      <c r="Z444" s="263"/>
      <c r="AA444" s="263"/>
      <c r="AB444" s="263"/>
      <c r="AC444" s="263"/>
      <c r="AD444" s="263"/>
      <c r="AE444" s="263"/>
      <c r="AF444" s="263"/>
      <c r="AG444" s="263"/>
      <c r="AH444" s="263"/>
      <c r="AI444" s="263"/>
      <c r="AJ444" s="263"/>
      <c r="AK444" s="263"/>
      <c r="AL444" s="263"/>
      <c r="AM444" s="263"/>
      <c r="AN444" s="263"/>
      <c r="AO444" s="269"/>
    </row>
    <row r="445" spans="3:41" x14ac:dyDescent="0.25">
      <c r="C445" s="268"/>
      <c r="E445" s="263"/>
      <c r="F445" s="263"/>
      <c r="G445" s="263"/>
      <c r="H445" s="263"/>
      <c r="I445" s="263"/>
      <c r="J445" s="263"/>
      <c r="K445" s="263"/>
      <c r="L445" s="263"/>
      <c r="M445" s="263"/>
      <c r="N445" s="263"/>
      <c r="O445" s="263"/>
      <c r="P445" s="263"/>
      <c r="Q445" s="263"/>
      <c r="R445" s="263"/>
      <c r="S445" s="263"/>
      <c r="T445" s="263"/>
      <c r="U445" s="263"/>
      <c r="V445" s="263"/>
      <c r="W445" s="263"/>
      <c r="X445" s="263"/>
      <c r="Y445" s="263"/>
      <c r="Z445" s="263"/>
      <c r="AA445" s="263"/>
      <c r="AB445" s="263"/>
      <c r="AC445" s="263"/>
      <c r="AD445" s="263"/>
      <c r="AE445" s="263"/>
      <c r="AF445" s="263"/>
      <c r="AG445" s="263"/>
      <c r="AH445" s="263"/>
      <c r="AI445" s="263"/>
      <c r="AJ445" s="263"/>
      <c r="AK445" s="263"/>
      <c r="AL445" s="263"/>
      <c r="AM445" s="263"/>
      <c r="AN445" s="263"/>
      <c r="AO445" s="269"/>
    </row>
    <row r="446" spans="3:41" x14ac:dyDescent="0.25">
      <c r="C446" s="268"/>
      <c r="E446" s="263"/>
      <c r="F446" s="263"/>
      <c r="G446" s="263"/>
      <c r="H446" s="263"/>
      <c r="I446" s="263"/>
      <c r="J446" s="263"/>
      <c r="K446" s="263"/>
      <c r="L446" s="263"/>
      <c r="M446" s="263"/>
      <c r="N446" s="263"/>
      <c r="O446" s="263"/>
      <c r="P446" s="263"/>
      <c r="Q446" s="263"/>
      <c r="R446" s="263"/>
      <c r="S446" s="263"/>
      <c r="T446" s="263"/>
      <c r="U446" s="263"/>
      <c r="V446" s="263"/>
      <c r="W446" s="263"/>
      <c r="X446" s="263"/>
      <c r="Y446" s="263"/>
      <c r="Z446" s="263"/>
      <c r="AA446" s="263"/>
      <c r="AB446" s="263"/>
      <c r="AC446" s="263"/>
      <c r="AD446" s="263"/>
      <c r="AE446" s="263"/>
      <c r="AF446" s="263"/>
      <c r="AG446" s="263"/>
      <c r="AH446" s="263"/>
      <c r="AI446" s="263"/>
      <c r="AJ446" s="263"/>
      <c r="AK446" s="263"/>
      <c r="AL446" s="263"/>
      <c r="AM446" s="263"/>
      <c r="AN446" s="263"/>
      <c r="AO446" s="269"/>
    </row>
    <row r="447" spans="3:41" x14ac:dyDescent="0.25">
      <c r="C447" s="268"/>
      <c r="E447" s="263"/>
      <c r="F447" s="263"/>
      <c r="G447" s="263"/>
      <c r="H447" s="263"/>
      <c r="I447" s="263"/>
      <c r="J447" s="263"/>
      <c r="K447" s="263"/>
      <c r="L447" s="263"/>
      <c r="M447" s="263"/>
      <c r="N447" s="263"/>
      <c r="O447" s="263"/>
      <c r="P447" s="263"/>
      <c r="Q447" s="263"/>
      <c r="R447" s="263"/>
      <c r="S447" s="263"/>
      <c r="T447" s="263"/>
      <c r="U447" s="263"/>
      <c r="V447" s="263"/>
      <c r="W447" s="263"/>
      <c r="X447" s="263"/>
      <c r="Y447" s="263"/>
      <c r="Z447" s="263"/>
      <c r="AA447" s="263"/>
      <c r="AB447" s="263"/>
      <c r="AC447" s="263"/>
      <c r="AD447" s="263"/>
      <c r="AE447" s="263"/>
      <c r="AF447" s="263"/>
      <c r="AG447" s="263"/>
      <c r="AH447" s="263"/>
      <c r="AI447" s="263"/>
      <c r="AJ447" s="263"/>
      <c r="AK447" s="263"/>
      <c r="AL447" s="263"/>
      <c r="AM447" s="263"/>
      <c r="AN447" s="263"/>
      <c r="AO447" s="269"/>
    </row>
    <row r="448" spans="3:41" x14ac:dyDescent="0.25">
      <c r="C448" s="268"/>
      <c r="E448" s="263"/>
      <c r="F448" s="263"/>
      <c r="G448" s="263"/>
      <c r="H448" s="263"/>
      <c r="I448" s="263"/>
      <c r="J448" s="263"/>
      <c r="K448" s="263"/>
      <c r="L448" s="263"/>
      <c r="M448" s="263"/>
      <c r="N448" s="263"/>
      <c r="O448" s="263"/>
      <c r="P448" s="263"/>
      <c r="Q448" s="263"/>
      <c r="R448" s="263"/>
      <c r="S448" s="263"/>
      <c r="T448" s="263"/>
      <c r="U448" s="263"/>
      <c r="V448" s="263"/>
      <c r="W448" s="263"/>
      <c r="X448" s="263"/>
      <c r="Y448" s="263"/>
      <c r="Z448" s="263"/>
      <c r="AA448" s="263"/>
      <c r="AB448" s="263"/>
      <c r="AC448" s="263"/>
      <c r="AD448" s="263"/>
      <c r="AE448" s="263"/>
      <c r="AF448" s="263"/>
      <c r="AG448" s="263"/>
      <c r="AH448" s="263"/>
      <c r="AI448" s="263"/>
      <c r="AJ448" s="263"/>
      <c r="AK448" s="263"/>
      <c r="AL448" s="263"/>
      <c r="AM448" s="263"/>
      <c r="AN448" s="263"/>
      <c r="AO448" s="269"/>
    </row>
    <row r="449" spans="3:41" x14ac:dyDescent="0.25">
      <c r="C449" s="268"/>
      <c r="E449" s="263"/>
      <c r="F449" s="263"/>
      <c r="G449" s="263"/>
      <c r="H449" s="263"/>
      <c r="I449" s="263"/>
      <c r="J449" s="263"/>
      <c r="K449" s="263"/>
      <c r="L449" s="263"/>
      <c r="M449" s="263"/>
      <c r="N449" s="263"/>
      <c r="O449" s="263"/>
      <c r="P449" s="263"/>
      <c r="Q449" s="263"/>
      <c r="R449" s="263"/>
      <c r="S449" s="263"/>
      <c r="T449" s="263"/>
      <c r="U449" s="263"/>
      <c r="V449" s="263"/>
      <c r="W449" s="263"/>
      <c r="X449" s="263"/>
      <c r="Y449" s="263"/>
      <c r="Z449" s="263"/>
      <c r="AA449" s="263"/>
      <c r="AB449" s="263"/>
      <c r="AC449" s="263"/>
      <c r="AD449" s="263"/>
      <c r="AE449" s="263"/>
      <c r="AF449" s="263"/>
      <c r="AG449" s="263"/>
      <c r="AH449" s="263"/>
      <c r="AI449" s="263"/>
      <c r="AJ449" s="263"/>
      <c r="AK449" s="263"/>
      <c r="AL449" s="263"/>
      <c r="AM449" s="263"/>
      <c r="AN449" s="263"/>
      <c r="AO449" s="269"/>
    </row>
    <row r="450" spans="3:41" x14ac:dyDescent="0.25">
      <c r="C450" s="268"/>
      <c r="E450" s="263"/>
      <c r="F450" s="263"/>
      <c r="G450" s="263"/>
      <c r="H450" s="263"/>
      <c r="I450" s="263"/>
      <c r="J450" s="263"/>
      <c r="K450" s="263"/>
      <c r="L450" s="263"/>
      <c r="M450" s="263"/>
      <c r="N450" s="263"/>
      <c r="O450" s="263"/>
      <c r="P450" s="263"/>
      <c r="Q450" s="263"/>
      <c r="R450" s="263"/>
      <c r="S450" s="263"/>
      <c r="T450" s="263"/>
      <c r="U450" s="263"/>
      <c r="V450" s="263"/>
      <c r="W450" s="263"/>
      <c r="X450" s="263"/>
      <c r="Y450" s="263"/>
      <c r="Z450" s="263"/>
      <c r="AA450" s="263"/>
      <c r="AB450" s="263"/>
      <c r="AC450" s="263"/>
      <c r="AD450" s="263"/>
      <c r="AE450" s="263"/>
      <c r="AF450" s="263"/>
      <c r="AG450" s="263"/>
      <c r="AH450" s="263"/>
      <c r="AI450" s="263"/>
      <c r="AJ450" s="263"/>
      <c r="AK450" s="263"/>
      <c r="AL450" s="263"/>
      <c r="AM450" s="263"/>
      <c r="AN450" s="263"/>
      <c r="AO450" s="269"/>
    </row>
    <row r="451" spans="3:41" x14ac:dyDescent="0.25">
      <c r="C451" s="268"/>
      <c r="E451" s="263"/>
      <c r="F451" s="263"/>
      <c r="G451" s="263"/>
      <c r="H451" s="263"/>
      <c r="I451" s="263"/>
      <c r="J451" s="263"/>
      <c r="K451" s="263"/>
      <c r="L451" s="263"/>
      <c r="M451" s="263"/>
      <c r="N451" s="263"/>
      <c r="O451" s="263"/>
      <c r="P451" s="263"/>
      <c r="Q451" s="263"/>
      <c r="R451" s="263"/>
      <c r="S451" s="263"/>
      <c r="T451" s="263"/>
      <c r="U451" s="263"/>
      <c r="V451" s="263"/>
      <c r="W451" s="263"/>
      <c r="X451" s="263"/>
      <c r="Y451" s="263"/>
      <c r="Z451" s="263"/>
      <c r="AA451" s="263"/>
      <c r="AB451" s="263"/>
      <c r="AC451" s="263"/>
      <c r="AD451" s="263"/>
      <c r="AE451" s="263"/>
      <c r="AF451" s="263"/>
      <c r="AG451" s="263"/>
      <c r="AH451" s="263"/>
      <c r="AI451" s="263"/>
      <c r="AJ451" s="263"/>
      <c r="AK451" s="263"/>
      <c r="AL451" s="263"/>
      <c r="AM451" s="263"/>
      <c r="AN451" s="263"/>
      <c r="AO451" s="269"/>
    </row>
    <row r="452" spans="3:41" x14ac:dyDescent="0.25">
      <c r="C452" s="268"/>
      <c r="E452" s="263"/>
      <c r="F452" s="263"/>
      <c r="G452" s="263"/>
      <c r="H452" s="263"/>
      <c r="I452" s="263"/>
      <c r="J452" s="263"/>
      <c r="K452" s="263"/>
      <c r="L452" s="263"/>
      <c r="M452" s="263"/>
      <c r="N452" s="263"/>
      <c r="O452" s="263"/>
      <c r="P452" s="263"/>
      <c r="Q452" s="263"/>
      <c r="R452" s="263"/>
      <c r="S452" s="263"/>
      <c r="T452" s="263"/>
      <c r="U452" s="263"/>
      <c r="V452" s="263"/>
      <c r="W452" s="263"/>
      <c r="X452" s="263"/>
      <c r="Y452" s="263"/>
      <c r="Z452" s="263"/>
      <c r="AA452" s="263"/>
      <c r="AB452" s="263"/>
      <c r="AC452" s="263"/>
      <c r="AD452" s="263"/>
      <c r="AE452" s="263"/>
      <c r="AF452" s="263"/>
      <c r="AG452" s="263"/>
      <c r="AH452" s="263"/>
      <c r="AI452" s="263"/>
      <c r="AJ452" s="263"/>
      <c r="AK452" s="263"/>
      <c r="AL452" s="263"/>
      <c r="AM452" s="263"/>
      <c r="AN452" s="263"/>
      <c r="AO452" s="269"/>
    </row>
    <row r="453" spans="3:41" x14ac:dyDescent="0.25">
      <c r="C453" s="268"/>
      <c r="E453" s="263"/>
      <c r="F453" s="263"/>
      <c r="G453" s="263"/>
      <c r="H453" s="263"/>
      <c r="I453" s="263"/>
      <c r="J453" s="263"/>
      <c r="K453" s="263"/>
      <c r="L453" s="263"/>
      <c r="M453" s="263"/>
      <c r="N453" s="263"/>
      <c r="O453" s="263"/>
      <c r="P453" s="263"/>
      <c r="Q453" s="263"/>
      <c r="R453" s="263"/>
      <c r="S453" s="263"/>
      <c r="T453" s="263"/>
      <c r="U453" s="263"/>
      <c r="V453" s="263"/>
      <c r="W453" s="263"/>
      <c r="X453" s="263"/>
      <c r="Y453" s="263"/>
      <c r="Z453" s="263"/>
      <c r="AA453" s="263"/>
      <c r="AB453" s="263"/>
      <c r="AC453" s="263"/>
      <c r="AD453" s="263"/>
      <c r="AE453" s="263"/>
      <c r="AF453" s="263"/>
      <c r="AG453" s="263"/>
      <c r="AH453" s="263"/>
      <c r="AI453" s="263"/>
      <c r="AJ453" s="263"/>
      <c r="AK453" s="263"/>
      <c r="AL453" s="263"/>
      <c r="AM453" s="263"/>
      <c r="AN453" s="263"/>
      <c r="AO453" s="269"/>
    </row>
    <row r="454" spans="3:41" x14ac:dyDescent="0.25">
      <c r="C454" s="268"/>
      <c r="E454" s="263"/>
      <c r="F454" s="263"/>
      <c r="G454" s="263"/>
      <c r="H454" s="263"/>
      <c r="I454" s="263"/>
      <c r="J454" s="263"/>
      <c r="K454" s="263"/>
      <c r="L454" s="263"/>
      <c r="M454" s="263"/>
      <c r="N454" s="263"/>
      <c r="O454" s="263"/>
      <c r="P454" s="263"/>
      <c r="Q454" s="263"/>
      <c r="R454" s="263"/>
      <c r="S454" s="263"/>
      <c r="T454" s="263"/>
      <c r="U454" s="263"/>
      <c r="V454" s="263"/>
      <c r="W454" s="263"/>
      <c r="X454" s="263"/>
      <c r="Y454" s="263"/>
      <c r="Z454" s="263"/>
      <c r="AA454" s="263"/>
      <c r="AB454" s="263"/>
      <c r="AC454" s="263"/>
      <c r="AD454" s="263"/>
      <c r="AE454" s="263"/>
      <c r="AF454" s="263"/>
      <c r="AG454" s="263"/>
      <c r="AH454" s="263"/>
      <c r="AI454" s="263"/>
      <c r="AJ454" s="263"/>
      <c r="AK454" s="263"/>
      <c r="AL454" s="263"/>
      <c r="AM454" s="263"/>
      <c r="AN454" s="263"/>
      <c r="AO454" s="269"/>
    </row>
    <row r="455" spans="3:41" x14ac:dyDescent="0.25">
      <c r="C455" s="268"/>
      <c r="E455" s="263"/>
      <c r="F455" s="263"/>
      <c r="G455" s="263"/>
      <c r="H455" s="263"/>
      <c r="I455" s="263"/>
      <c r="J455" s="263"/>
      <c r="K455" s="263"/>
      <c r="L455" s="263"/>
      <c r="M455" s="263"/>
      <c r="N455" s="263"/>
      <c r="O455" s="263"/>
      <c r="P455" s="263"/>
      <c r="Q455" s="263"/>
      <c r="R455" s="263"/>
      <c r="S455" s="263"/>
      <c r="T455" s="263"/>
      <c r="U455" s="263"/>
      <c r="V455" s="263"/>
      <c r="W455" s="263"/>
      <c r="X455" s="263"/>
      <c r="Y455" s="263"/>
      <c r="Z455" s="263"/>
      <c r="AA455" s="263"/>
      <c r="AB455" s="263"/>
      <c r="AC455" s="263"/>
      <c r="AD455" s="263"/>
      <c r="AE455" s="263"/>
      <c r="AF455" s="263"/>
      <c r="AG455" s="263"/>
      <c r="AH455" s="263"/>
      <c r="AI455" s="263"/>
      <c r="AJ455" s="263"/>
      <c r="AK455" s="263"/>
      <c r="AL455" s="263"/>
      <c r="AM455" s="263"/>
      <c r="AN455" s="263"/>
      <c r="AO455" s="269"/>
    </row>
    <row r="456" spans="3:41" x14ac:dyDescent="0.25">
      <c r="C456" s="268"/>
      <c r="E456" s="263"/>
      <c r="F456" s="263"/>
      <c r="G456" s="263"/>
      <c r="H456" s="263"/>
      <c r="I456" s="263"/>
      <c r="J456" s="263"/>
      <c r="K456" s="263"/>
      <c r="L456" s="263"/>
      <c r="M456" s="263"/>
      <c r="N456" s="263"/>
      <c r="O456" s="263"/>
      <c r="P456" s="263"/>
      <c r="Q456" s="263"/>
      <c r="R456" s="263"/>
      <c r="S456" s="263"/>
      <c r="T456" s="263"/>
      <c r="U456" s="263"/>
      <c r="V456" s="263"/>
      <c r="W456" s="263"/>
      <c r="X456" s="263"/>
      <c r="Y456" s="263"/>
      <c r="Z456" s="263"/>
      <c r="AA456" s="263"/>
      <c r="AB456" s="263"/>
      <c r="AC456" s="263"/>
      <c r="AD456" s="263"/>
      <c r="AE456" s="263"/>
      <c r="AF456" s="263"/>
      <c r="AG456" s="263"/>
      <c r="AH456" s="263"/>
      <c r="AI456" s="263"/>
      <c r="AJ456" s="263"/>
      <c r="AK456" s="263"/>
      <c r="AL456" s="263"/>
      <c r="AM456" s="263"/>
      <c r="AN456" s="263"/>
      <c r="AO456" s="269"/>
    </row>
    <row r="457" spans="3:41" x14ac:dyDescent="0.25">
      <c r="C457" s="268"/>
      <c r="E457" s="263"/>
      <c r="F457" s="263"/>
      <c r="G457" s="263"/>
      <c r="H457" s="263"/>
      <c r="I457" s="263"/>
      <c r="J457" s="263"/>
      <c r="K457" s="263"/>
      <c r="L457" s="263"/>
      <c r="M457" s="263"/>
      <c r="N457" s="263"/>
      <c r="O457" s="263"/>
      <c r="P457" s="263"/>
      <c r="Q457" s="263"/>
      <c r="R457" s="263"/>
      <c r="S457" s="263"/>
      <c r="T457" s="263"/>
      <c r="U457" s="263"/>
      <c r="V457" s="263"/>
      <c r="W457" s="263"/>
      <c r="X457" s="263"/>
      <c r="Y457" s="263"/>
      <c r="Z457" s="263"/>
      <c r="AA457" s="263"/>
      <c r="AB457" s="263"/>
      <c r="AC457" s="263"/>
      <c r="AD457" s="263"/>
      <c r="AE457" s="263"/>
      <c r="AF457" s="263"/>
      <c r="AG457" s="263"/>
      <c r="AH457" s="263"/>
      <c r="AI457" s="263"/>
      <c r="AJ457" s="263"/>
      <c r="AK457" s="263"/>
      <c r="AL457" s="263"/>
      <c r="AM457" s="263"/>
      <c r="AN457" s="263"/>
      <c r="AO457" s="269"/>
    </row>
    <row r="458" spans="3:41" x14ac:dyDescent="0.25">
      <c r="C458" s="268"/>
      <c r="E458" s="263"/>
      <c r="F458" s="263"/>
      <c r="G458" s="263"/>
      <c r="H458" s="263"/>
      <c r="I458" s="263"/>
      <c r="J458" s="263"/>
      <c r="K458" s="263"/>
      <c r="L458" s="263"/>
      <c r="M458" s="263"/>
      <c r="N458" s="263"/>
      <c r="O458" s="263"/>
      <c r="P458" s="263"/>
      <c r="Q458" s="263"/>
      <c r="R458" s="263"/>
      <c r="S458" s="263"/>
      <c r="T458" s="263"/>
      <c r="U458" s="263"/>
      <c r="V458" s="263"/>
      <c r="W458" s="263"/>
      <c r="X458" s="263"/>
      <c r="Y458" s="263"/>
      <c r="Z458" s="263"/>
      <c r="AA458" s="263"/>
      <c r="AB458" s="263"/>
      <c r="AC458" s="263"/>
      <c r="AD458" s="263"/>
      <c r="AE458" s="263"/>
      <c r="AF458" s="263"/>
      <c r="AG458" s="263"/>
      <c r="AH458" s="263"/>
      <c r="AI458" s="263"/>
      <c r="AJ458" s="263"/>
      <c r="AK458" s="263"/>
      <c r="AL458" s="263"/>
      <c r="AM458" s="263"/>
      <c r="AN458" s="263"/>
      <c r="AO458" s="269"/>
    </row>
    <row r="459" spans="3:41" x14ac:dyDescent="0.25">
      <c r="C459" s="268"/>
      <c r="E459" s="263"/>
      <c r="F459" s="263"/>
      <c r="G459" s="263"/>
      <c r="H459" s="263"/>
      <c r="I459" s="263"/>
      <c r="J459" s="263"/>
      <c r="K459" s="263"/>
      <c r="L459" s="263"/>
      <c r="M459" s="263"/>
      <c r="N459" s="263"/>
      <c r="O459" s="263"/>
      <c r="P459" s="263"/>
      <c r="Q459" s="263"/>
      <c r="R459" s="263"/>
      <c r="S459" s="263"/>
      <c r="T459" s="263"/>
      <c r="U459" s="263"/>
      <c r="V459" s="263"/>
      <c r="W459" s="263"/>
      <c r="X459" s="263"/>
      <c r="Y459" s="263"/>
      <c r="Z459" s="263"/>
      <c r="AA459" s="263"/>
      <c r="AB459" s="263"/>
      <c r="AC459" s="263"/>
      <c r="AD459" s="263"/>
      <c r="AE459" s="263"/>
      <c r="AF459" s="263"/>
      <c r="AG459" s="263"/>
      <c r="AH459" s="263"/>
      <c r="AI459" s="263"/>
      <c r="AJ459" s="263"/>
      <c r="AK459" s="263"/>
      <c r="AL459" s="263"/>
      <c r="AM459" s="263"/>
      <c r="AN459" s="263"/>
      <c r="AO459" s="269"/>
    </row>
    <row r="460" spans="3:41" x14ac:dyDescent="0.25">
      <c r="C460" s="268"/>
      <c r="E460" s="263"/>
      <c r="F460" s="263"/>
      <c r="G460" s="263"/>
      <c r="H460" s="263"/>
      <c r="I460" s="263"/>
      <c r="J460" s="263"/>
      <c r="K460" s="263"/>
      <c r="L460" s="263"/>
      <c r="M460" s="263"/>
      <c r="N460" s="263"/>
      <c r="O460" s="263"/>
      <c r="P460" s="263"/>
      <c r="Q460" s="263"/>
      <c r="R460" s="263"/>
      <c r="S460" s="263"/>
      <c r="T460" s="263"/>
      <c r="U460" s="263"/>
      <c r="V460" s="263"/>
      <c r="W460" s="263"/>
      <c r="X460" s="263"/>
      <c r="Y460" s="263"/>
      <c r="Z460" s="263"/>
      <c r="AA460" s="263"/>
      <c r="AB460" s="263"/>
      <c r="AC460" s="263"/>
      <c r="AD460" s="263"/>
      <c r="AE460" s="263"/>
      <c r="AF460" s="263"/>
      <c r="AG460" s="263"/>
      <c r="AH460" s="263"/>
      <c r="AI460" s="263"/>
      <c r="AJ460" s="263"/>
      <c r="AK460" s="263"/>
      <c r="AL460" s="263"/>
      <c r="AM460" s="263"/>
      <c r="AN460" s="263"/>
      <c r="AO460" s="269"/>
    </row>
    <row r="461" spans="3:41" x14ac:dyDescent="0.25">
      <c r="C461" s="268"/>
      <c r="E461" s="263"/>
      <c r="F461" s="263"/>
      <c r="G461" s="263"/>
      <c r="H461" s="263"/>
      <c r="I461" s="263"/>
      <c r="J461" s="263"/>
      <c r="K461" s="263"/>
      <c r="L461" s="263"/>
      <c r="M461" s="263"/>
      <c r="N461" s="263"/>
      <c r="O461" s="263"/>
      <c r="P461" s="263"/>
      <c r="Q461" s="263"/>
      <c r="R461" s="263"/>
      <c r="S461" s="263"/>
      <c r="T461" s="263"/>
      <c r="U461" s="263"/>
      <c r="V461" s="263"/>
      <c r="W461" s="263"/>
      <c r="X461" s="263"/>
      <c r="Y461" s="263"/>
      <c r="Z461" s="263"/>
      <c r="AA461" s="263"/>
      <c r="AB461" s="263"/>
      <c r="AC461" s="263"/>
      <c r="AD461" s="263"/>
      <c r="AE461" s="263"/>
      <c r="AF461" s="263"/>
      <c r="AG461" s="263"/>
      <c r="AH461" s="263"/>
      <c r="AI461" s="263"/>
      <c r="AJ461" s="263"/>
      <c r="AK461" s="263"/>
      <c r="AL461" s="263"/>
      <c r="AM461" s="263"/>
      <c r="AN461" s="263"/>
      <c r="AO461" s="269"/>
    </row>
    <row r="462" spans="3:41" x14ac:dyDescent="0.25">
      <c r="C462" s="268"/>
      <c r="E462" s="263"/>
      <c r="F462" s="263"/>
      <c r="G462" s="263"/>
      <c r="H462" s="263"/>
      <c r="I462" s="263"/>
      <c r="J462" s="263"/>
      <c r="K462" s="263"/>
      <c r="L462" s="263"/>
      <c r="M462" s="263"/>
      <c r="N462" s="263"/>
      <c r="O462" s="263"/>
      <c r="P462" s="263"/>
      <c r="Q462" s="263"/>
      <c r="R462" s="263"/>
      <c r="S462" s="263"/>
      <c r="T462" s="263"/>
      <c r="U462" s="263"/>
      <c r="V462" s="263"/>
      <c r="W462" s="263"/>
      <c r="X462" s="263"/>
      <c r="Y462" s="263"/>
      <c r="Z462" s="263"/>
      <c r="AA462" s="263"/>
      <c r="AB462" s="263"/>
      <c r="AC462" s="263"/>
      <c r="AD462" s="263"/>
      <c r="AE462" s="263"/>
      <c r="AF462" s="263"/>
      <c r="AG462" s="263"/>
      <c r="AH462" s="263"/>
      <c r="AI462" s="263"/>
      <c r="AJ462" s="263"/>
      <c r="AK462" s="263"/>
      <c r="AL462" s="263"/>
      <c r="AM462" s="263"/>
      <c r="AN462" s="263"/>
      <c r="AO462" s="269"/>
    </row>
    <row r="463" spans="3:41" x14ac:dyDescent="0.25">
      <c r="C463" s="268"/>
      <c r="E463" s="263"/>
      <c r="F463" s="263"/>
      <c r="G463" s="263"/>
      <c r="H463" s="263"/>
      <c r="I463" s="263"/>
      <c r="J463" s="263"/>
      <c r="K463" s="263"/>
      <c r="L463" s="263"/>
      <c r="M463" s="263"/>
      <c r="N463" s="263"/>
      <c r="O463" s="263"/>
      <c r="P463" s="263"/>
      <c r="Q463" s="263"/>
      <c r="R463" s="263"/>
      <c r="S463" s="263"/>
      <c r="T463" s="263"/>
      <c r="U463" s="263"/>
      <c r="V463" s="263"/>
      <c r="W463" s="263"/>
      <c r="X463" s="263"/>
      <c r="Y463" s="263"/>
      <c r="Z463" s="263"/>
      <c r="AA463" s="263"/>
      <c r="AB463" s="263"/>
      <c r="AC463" s="263"/>
      <c r="AD463" s="263"/>
      <c r="AE463" s="263"/>
      <c r="AF463" s="263"/>
      <c r="AG463" s="263"/>
      <c r="AH463" s="263"/>
      <c r="AI463" s="263"/>
      <c r="AJ463" s="263"/>
      <c r="AK463" s="263"/>
      <c r="AL463" s="263"/>
      <c r="AM463" s="263"/>
      <c r="AN463" s="263"/>
      <c r="AO463" s="269"/>
    </row>
    <row r="464" spans="3:41" x14ac:dyDescent="0.25">
      <c r="C464" s="268"/>
      <c r="E464" s="263"/>
      <c r="F464" s="263"/>
      <c r="G464" s="263"/>
      <c r="H464" s="263"/>
      <c r="I464" s="263"/>
      <c r="J464" s="263"/>
      <c r="K464" s="263"/>
      <c r="L464" s="263"/>
      <c r="M464" s="263"/>
      <c r="N464" s="263"/>
      <c r="O464" s="263"/>
      <c r="P464" s="263"/>
      <c r="Q464" s="263"/>
      <c r="R464" s="263"/>
      <c r="S464" s="263"/>
      <c r="T464" s="263"/>
      <c r="U464" s="263"/>
      <c r="V464" s="263"/>
      <c r="W464" s="263"/>
      <c r="X464" s="263"/>
      <c r="Y464" s="263"/>
      <c r="Z464" s="263"/>
      <c r="AA464" s="263"/>
      <c r="AB464" s="263"/>
      <c r="AC464" s="263"/>
      <c r="AD464" s="263"/>
      <c r="AE464" s="263"/>
      <c r="AF464" s="263"/>
      <c r="AG464" s="263"/>
      <c r="AH464" s="263"/>
      <c r="AI464" s="263"/>
      <c r="AJ464" s="263"/>
      <c r="AK464" s="263"/>
      <c r="AL464" s="263"/>
      <c r="AM464" s="263"/>
      <c r="AN464" s="263"/>
      <c r="AO464" s="269"/>
    </row>
    <row r="465" spans="3:48" x14ac:dyDescent="0.25">
      <c r="C465" s="268"/>
      <c r="E465" s="263"/>
      <c r="F465" s="263"/>
      <c r="G465" s="263"/>
      <c r="H465" s="263"/>
      <c r="I465" s="263"/>
      <c r="J465" s="263"/>
      <c r="K465" s="263"/>
      <c r="L465" s="263"/>
      <c r="M465" s="263"/>
      <c r="N465" s="263"/>
      <c r="O465" s="263"/>
      <c r="P465" s="263"/>
      <c r="Q465" s="263"/>
      <c r="R465" s="263"/>
      <c r="S465" s="263"/>
      <c r="T465" s="263"/>
      <c r="U465" s="263"/>
      <c r="V465" s="263"/>
      <c r="W465" s="263"/>
      <c r="X465" s="263"/>
      <c r="Y465" s="263"/>
      <c r="Z465" s="263"/>
      <c r="AA465" s="263"/>
      <c r="AB465" s="263"/>
      <c r="AC465" s="263"/>
      <c r="AD465" s="263"/>
      <c r="AE465" s="263"/>
      <c r="AF465" s="263"/>
      <c r="AG465" s="263"/>
      <c r="AH465" s="263"/>
      <c r="AI465" s="263"/>
      <c r="AJ465" s="263"/>
      <c r="AK465" s="263"/>
      <c r="AL465" s="263"/>
      <c r="AM465" s="263"/>
      <c r="AN465" s="263"/>
      <c r="AO465" s="269"/>
    </row>
    <row r="466" spans="3:48" x14ac:dyDescent="0.25">
      <c r="C466" s="268"/>
      <c r="E466" s="263"/>
      <c r="F466" s="263"/>
      <c r="G466" s="263"/>
      <c r="H466" s="263"/>
      <c r="I466" s="263"/>
      <c r="J466" s="263"/>
      <c r="K466" s="263"/>
      <c r="L466" s="263"/>
      <c r="M466" s="263"/>
      <c r="N466" s="263"/>
      <c r="O466" s="263"/>
      <c r="P466" s="263"/>
      <c r="Q466" s="263"/>
      <c r="R466" s="263"/>
      <c r="S466" s="263"/>
      <c r="T466" s="263"/>
      <c r="U466" s="263"/>
      <c r="V466" s="263"/>
      <c r="W466" s="263"/>
      <c r="X466" s="263"/>
      <c r="Y466" s="263"/>
      <c r="Z466" s="263"/>
      <c r="AA466" s="263"/>
      <c r="AB466" s="263"/>
      <c r="AC466" s="263"/>
      <c r="AD466" s="263"/>
      <c r="AE466" s="263"/>
      <c r="AF466" s="263"/>
      <c r="AG466" s="263"/>
      <c r="AH466" s="263"/>
      <c r="AI466" s="263"/>
      <c r="AJ466" s="263"/>
      <c r="AK466" s="263"/>
      <c r="AL466" s="263"/>
      <c r="AM466" s="263"/>
      <c r="AN466" s="263"/>
      <c r="AO466" s="269"/>
      <c r="AV466" s="3">
        <f>80*11</f>
        <v>880</v>
      </c>
    </row>
    <row r="467" spans="3:48" x14ac:dyDescent="0.25">
      <c r="C467" s="268"/>
      <c r="E467" s="263"/>
      <c r="F467" s="263"/>
      <c r="G467" s="263"/>
      <c r="H467" s="263"/>
      <c r="I467" s="263"/>
      <c r="J467" s="263"/>
      <c r="K467" s="263"/>
      <c r="L467" s="263"/>
      <c r="M467" s="263"/>
      <c r="N467" s="263"/>
      <c r="O467" s="263"/>
      <c r="P467" s="263"/>
      <c r="Q467" s="263"/>
      <c r="R467" s="263"/>
      <c r="S467" s="263"/>
      <c r="T467" s="263"/>
      <c r="U467" s="263"/>
      <c r="V467" s="263"/>
      <c r="W467" s="263"/>
      <c r="X467" s="263"/>
      <c r="Y467" s="263"/>
      <c r="Z467" s="263"/>
      <c r="AA467" s="263"/>
      <c r="AB467" s="263"/>
      <c r="AC467" s="263"/>
      <c r="AD467" s="263"/>
      <c r="AE467" s="263"/>
      <c r="AF467" s="263"/>
      <c r="AG467" s="263"/>
      <c r="AH467" s="263"/>
      <c r="AI467" s="263"/>
      <c r="AJ467" s="263"/>
      <c r="AK467" s="263"/>
      <c r="AL467" s="263"/>
      <c r="AM467" s="263"/>
      <c r="AN467" s="263"/>
      <c r="AO467" s="269"/>
    </row>
    <row r="468" spans="3:48" x14ac:dyDescent="0.25">
      <c r="C468" s="268"/>
      <c r="E468" s="263"/>
      <c r="F468" s="263"/>
      <c r="G468" s="263"/>
      <c r="H468" s="263"/>
      <c r="I468" s="263"/>
      <c r="J468" s="263"/>
      <c r="K468" s="263"/>
      <c r="L468" s="263"/>
      <c r="M468" s="263"/>
      <c r="N468" s="263"/>
      <c r="O468" s="263"/>
      <c r="P468" s="263"/>
      <c r="Q468" s="263"/>
      <c r="R468" s="263"/>
      <c r="S468" s="263"/>
      <c r="T468" s="263"/>
      <c r="U468" s="263"/>
      <c r="V468" s="263"/>
      <c r="W468" s="263"/>
      <c r="X468" s="263"/>
      <c r="Y468" s="263"/>
      <c r="Z468" s="263"/>
      <c r="AA468" s="263"/>
      <c r="AB468" s="263"/>
      <c r="AC468" s="263"/>
      <c r="AD468" s="263"/>
      <c r="AE468" s="263"/>
      <c r="AF468" s="263"/>
      <c r="AG468" s="263"/>
      <c r="AH468" s="263"/>
      <c r="AI468" s="263"/>
      <c r="AJ468" s="263"/>
      <c r="AK468" s="263"/>
      <c r="AL468" s="263"/>
      <c r="AM468" s="263"/>
      <c r="AN468" s="263"/>
      <c r="AO468" s="269"/>
    </row>
    <row r="469" spans="3:48" x14ac:dyDescent="0.25">
      <c r="C469" s="268"/>
      <c r="E469" s="263"/>
      <c r="F469" s="263"/>
      <c r="G469" s="263"/>
      <c r="H469" s="263"/>
      <c r="I469" s="263"/>
      <c r="J469" s="263"/>
      <c r="K469" s="263"/>
      <c r="L469" s="263"/>
      <c r="M469" s="263"/>
      <c r="N469" s="263"/>
      <c r="O469" s="263"/>
      <c r="P469" s="263"/>
      <c r="Q469" s="263"/>
      <c r="R469" s="263"/>
      <c r="S469" s="263"/>
      <c r="T469" s="263"/>
      <c r="U469" s="263"/>
      <c r="V469" s="263"/>
      <c r="W469" s="263"/>
      <c r="X469" s="263"/>
      <c r="Y469" s="263"/>
      <c r="Z469" s="263"/>
      <c r="AA469" s="263"/>
      <c r="AB469" s="263"/>
      <c r="AC469" s="263"/>
      <c r="AD469" s="263"/>
      <c r="AE469" s="263"/>
      <c r="AF469" s="263"/>
      <c r="AG469" s="263"/>
      <c r="AH469" s="263"/>
      <c r="AI469" s="263"/>
      <c r="AJ469" s="263"/>
      <c r="AK469" s="263"/>
      <c r="AL469" s="263"/>
      <c r="AM469" s="263"/>
      <c r="AN469" s="263"/>
      <c r="AO469" s="269"/>
    </row>
    <row r="470" spans="3:48" x14ac:dyDescent="0.25">
      <c r="C470" s="268"/>
      <c r="E470" s="263"/>
      <c r="F470" s="263"/>
      <c r="G470" s="263"/>
      <c r="H470" s="263"/>
      <c r="I470" s="263"/>
      <c r="J470" s="263"/>
      <c r="K470" s="263"/>
      <c r="L470" s="263"/>
      <c r="M470" s="263"/>
      <c r="N470" s="263"/>
      <c r="O470" s="263"/>
      <c r="P470" s="263"/>
      <c r="Q470" s="263"/>
      <c r="R470" s="263"/>
      <c r="S470" s="263"/>
      <c r="T470" s="263"/>
      <c r="U470" s="263"/>
      <c r="V470" s="263"/>
      <c r="W470" s="263"/>
      <c r="X470" s="263"/>
      <c r="Y470" s="263"/>
      <c r="Z470" s="263"/>
      <c r="AA470" s="263"/>
      <c r="AB470" s="263"/>
      <c r="AC470" s="263"/>
      <c r="AD470" s="263"/>
      <c r="AE470" s="263"/>
      <c r="AF470" s="263"/>
      <c r="AG470" s="263"/>
      <c r="AH470" s="263"/>
      <c r="AI470" s="263"/>
      <c r="AJ470" s="263"/>
      <c r="AK470" s="263"/>
      <c r="AL470" s="263"/>
      <c r="AM470" s="263"/>
      <c r="AN470" s="263"/>
      <c r="AO470" s="269"/>
    </row>
    <row r="471" spans="3:48" x14ac:dyDescent="0.25">
      <c r="C471" s="268"/>
      <c r="E471" s="263"/>
      <c r="F471" s="263"/>
      <c r="G471" s="263"/>
      <c r="H471" s="263"/>
      <c r="I471" s="263"/>
      <c r="J471" s="263"/>
      <c r="K471" s="263"/>
      <c r="L471" s="263"/>
      <c r="M471" s="263"/>
      <c r="N471" s="263"/>
      <c r="O471" s="263"/>
      <c r="P471" s="263"/>
      <c r="Q471" s="263"/>
      <c r="R471" s="263"/>
      <c r="S471" s="263"/>
      <c r="T471" s="263"/>
      <c r="U471" s="263"/>
      <c r="V471" s="263"/>
      <c r="W471" s="263"/>
      <c r="X471" s="263"/>
      <c r="Y471" s="263"/>
      <c r="Z471" s="263"/>
      <c r="AA471" s="263"/>
      <c r="AB471" s="263"/>
      <c r="AC471" s="263"/>
      <c r="AD471" s="263"/>
      <c r="AE471" s="263"/>
      <c r="AF471" s="263"/>
      <c r="AG471" s="263"/>
      <c r="AH471" s="263"/>
      <c r="AI471" s="263"/>
      <c r="AJ471" s="263"/>
      <c r="AK471" s="263"/>
      <c r="AL471" s="263"/>
      <c r="AM471" s="263"/>
      <c r="AN471" s="263"/>
      <c r="AO471" s="269"/>
    </row>
    <row r="472" spans="3:48" x14ac:dyDescent="0.25">
      <c r="C472" s="268"/>
      <c r="E472" s="263"/>
      <c r="F472" s="263"/>
      <c r="G472" s="263"/>
      <c r="H472" s="263"/>
      <c r="I472" s="263"/>
      <c r="J472" s="263"/>
      <c r="K472" s="263"/>
      <c r="L472" s="263"/>
      <c r="M472" s="263"/>
      <c r="N472" s="263"/>
      <c r="O472" s="263"/>
      <c r="P472" s="263"/>
      <c r="Q472" s="263"/>
      <c r="R472" s="263"/>
      <c r="S472" s="263"/>
      <c r="T472" s="263"/>
      <c r="U472" s="263"/>
      <c r="V472" s="263"/>
      <c r="W472" s="263"/>
      <c r="X472" s="263"/>
      <c r="Y472" s="263"/>
      <c r="Z472" s="263"/>
      <c r="AA472" s="263"/>
      <c r="AB472" s="263"/>
      <c r="AC472" s="263"/>
      <c r="AD472" s="263"/>
      <c r="AE472" s="263"/>
      <c r="AF472" s="263"/>
      <c r="AG472" s="263"/>
      <c r="AH472" s="263"/>
      <c r="AI472" s="263"/>
      <c r="AJ472" s="263"/>
      <c r="AK472" s="263"/>
      <c r="AL472" s="263"/>
      <c r="AM472" s="263"/>
      <c r="AN472" s="263"/>
      <c r="AO472" s="269"/>
    </row>
    <row r="473" spans="3:48" x14ac:dyDescent="0.25">
      <c r="C473" s="268"/>
      <c r="E473" s="263"/>
      <c r="F473" s="263"/>
      <c r="G473" s="263"/>
      <c r="H473" s="263"/>
      <c r="I473" s="263"/>
      <c r="J473" s="263"/>
      <c r="K473" s="263"/>
      <c r="L473" s="263"/>
      <c r="M473" s="263"/>
      <c r="N473" s="263"/>
      <c r="O473" s="263"/>
      <c r="P473" s="263"/>
      <c r="Q473" s="263"/>
      <c r="R473" s="263"/>
      <c r="S473" s="263"/>
      <c r="T473" s="263"/>
      <c r="U473" s="263"/>
      <c r="V473" s="263"/>
      <c r="W473" s="263"/>
      <c r="X473" s="263"/>
      <c r="Y473" s="263"/>
      <c r="Z473" s="263"/>
      <c r="AA473" s="263"/>
      <c r="AB473" s="263"/>
      <c r="AC473" s="263"/>
      <c r="AD473" s="263"/>
      <c r="AE473" s="263"/>
      <c r="AF473" s="263"/>
      <c r="AG473" s="263"/>
      <c r="AH473" s="263"/>
      <c r="AI473" s="263"/>
      <c r="AJ473" s="263"/>
      <c r="AK473" s="263"/>
      <c r="AL473" s="263"/>
      <c r="AM473" s="263"/>
      <c r="AN473" s="263"/>
      <c r="AO473" s="269"/>
    </row>
    <row r="474" spans="3:48" x14ac:dyDescent="0.25">
      <c r="C474" s="268"/>
      <c r="E474" s="263"/>
      <c r="F474" s="263"/>
      <c r="G474" s="263"/>
      <c r="H474" s="263"/>
      <c r="I474" s="263"/>
      <c r="J474" s="263"/>
      <c r="K474" s="263"/>
      <c r="L474" s="263"/>
      <c r="M474" s="263"/>
      <c r="N474" s="263"/>
      <c r="O474" s="263"/>
      <c r="P474" s="263"/>
      <c r="Q474" s="263"/>
      <c r="R474" s="263"/>
      <c r="S474" s="263"/>
      <c r="T474" s="263"/>
      <c r="U474" s="263"/>
      <c r="V474" s="263"/>
      <c r="W474" s="263"/>
      <c r="X474" s="263"/>
      <c r="Y474" s="263"/>
      <c r="Z474" s="263"/>
      <c r="AA474" s="263"/>
      <c r="AB474" s="263"/>
      <c r="AC474" s="263"/>
      <c r="AD474" s="263"/>
      <c r="AE474" s="263"/>
      <c r="AF474" s="263"/>
      <c r="AG474" s="263"/>
      <c r="AH474" s="263"/>
      <c r="AI474" s="263"/>
      <c r="AJ474" s="263"/>
      <c r="AK474" s="263"/>
      <c r="AL474" s="263"/>
      <c r="AM474" s="263"/>
      <c r="AN474" s="263"/>
      <c r="AO474" s="269"/>
    </row>
    <row r="475" spans="3:48" x14ac:dyDescent="0.25">
      <c r="C475" s="268"/>
      <c r="E475" s="263"/>
      <c r="F475" s="263"/>
      <c r="G475" s="263"/>
      <c r="H475" s="263"/>
      <c r="I475" s="263"/>
      <c r="J475" s="263"/>
      <c r="K475" s="263"/>
      <c r="L475" s="263"/>
      <c r="M475" s="263"/>
      <c r="N475" s="263"/>
      <c r="O475" s="263"/>
      <c r="P475" s="263"/>
      <c r="Q475" s="263"/>
      <c r="R475" s="263"/>
      <c r="S475" s="263"/>
      <c r="T475" s="263"/>
      <c r="U475" s="263"/>
      <c r="V475" s="263"/>
      <c r="W475" s="263"/>
      <c r="X475" s="263"/>
      <c r="Y475" s="263"/>
      <c r="Z475" s="263"/>
      <c r="AA475" s="263"/>
      <c r="AB475" s="263"/>
      <c r="AC475" s="263"/>
      <c r="AD475" s="263"/>
      <c r="AE475" s="263"/>
      <c r="AF475" s="263"/>
      <c r="AG475" s="263"/>
      <c r="AH475" s="263"/>
      <c r="AI475" s="263"/>
      <c r="AJ475" s="263"/>
      <c r="AK475" s="263"/>
      <c r="AL475" s="263"/>
      <c r="AM475" s="263"/>
      <c r="AN475" s="263"/>
      <c r="AO475" s="269"/>
    </row>
    <row r="476" spans="3:48" x14ac:dyDescent="0.25">
      <c r="C476" s="268"/>
      <c r="E476" s="263"/>
      <c r="F476" s="263"/>
      <c r="G476" s="263"/>
      <c r="H476" s="263"/>
      <c r="I476" s="263"/>
      <c r="J476" s="263"/>
      <c r="K476" s="263"/>
      <c r="L476" s="263"/>
      <c r="M476" s="263"/>
      <c r="N476" s="263"/>
      <c r="O476" s="263"/>
      <c r="P476" s="263"/>
      <c r="Q476" s="263"/>
      <c r="R476" s="263"/>
      <c r="S476" s="263"/>
      <c r="T476" s="263"/>
      <c r="U476" s="263"/>
      <c r="V476" s="263"/>
      <c r="W476" s="263"/>
      <c r="X476" s="263"/>
      <c r="Y476" s="263"/>
      <c r="Z476" s="263"/>
      <c r="AA476" s="263"/>
      <c r="AB476" s="263"/>
      <c r="AC476" s="263"/>
      <c r="AD476" s="263"/>
      <c r="AE476" s="263"/>
      <c r="AF476" s="263"/>
      <c r="AG476" s="263"/>
      <c r="AH476" s="263"/>
      <c r="AI476" s="263"/>
      <c r="AJ476" s="263"/>
      <c r="AK476" s="263"/>
      <c r="AL476" s="263"/>
      <c r="AM476" s="263"/>
      <c r="AN476" s="263"/>
      <c r="AO476" s="269"/>
    </row>
    <row r="477" spans="3:48" x14ac:dyDescent="0.25">
      <c r="C477" s="268"/>
      <c r="E477" s="263"/>
      <c r="F477" s="263"/>
      <c r="G477" s="263"/>
      <c r="H477" s="263"/>
      <c r="I477" s="263"/>
      <c r="J477" s="263"/>
      <c r="K477" s="263"/>
      <c r="L477" s="263"/>
      <c r="M477" s="263"/>
      <c r="N477" s="263"/>
      <c r="O477" s="263"/>
      <c r="P477" s="263"/>
      <c r="Q477" s="263"/>
      <c r="R477" s="263"/>
      <c r="S477" s="263"/>
      <c r="T477" s="263"/>
      <c r="U477" s="263"/>
      <c r="V477" s="263"/>
      <c r="W477" s="263"/>
      <c r="X477" s="263"/>
      <c r="Y477" s="263"/>
      <c r="Z477" s="263"/>
      <c r="AA477" s="263"/>
      <c r="AB477" s="263"/>
      <c r="AC477" s="263"/>
      <c r="AD477" s="263"/>
      <c r="AE477" s="263"/>
      <c r="AF477" s="263"/>
      <c r="AG477" s="263"/>
      <c r="AH477" s="263"/>
      <c r="AI477" s="263"/>
      <c r="AJ477" s="263"/>
      <c r="AK477" s="263"/>
      <c r="AL477" s="263"/>
      <c r="AM477" s="263"/>
      <c r="AN477" s="263"/>
      <c r="AO477" s="269"/>
    </row>
    <row r="478" spans="3:48" x14ac:dyDescent="0.25">
      <c r="C478" s="268"/>
      <c r="E478" s="263"/>
      <c r="F478" s="263"/>
      <c r="G478" s="263"/>
      <c r="H478" s="263"/>
      <c r="I478" s="263"/>
      <c r="J478" s="263"/>
      <c r="K478" s="263"/>
      <c r="L478" s="263"/>
      <c r="M478" s="263"/>
      <c r="N478" s="263"/>
      <c r="O478" s="263"/>
      <c r="P478" s="263"/>
      <c r="Q478" s="263"/>
      <c r="R478" s="263"/>
      <c r="S478" s="263"/>
      <c r="T478" s="263"/>
      <c r="U478" s="263"/>
      <c r="V478" s="263"/>
      <c r="W478" s="263"/>
      <c r="X478" s="263"/>
      <c r="Y478" s="263"/>
      <c r="Z478" s="263"/>
      <c r="AA478" s="263"/>
      <c r="AB478" s="263"/>
      <c r="AC478" s="263"/>
      <c r="AD478" s="263"/>
      <c r="AE478" s="263"/>
      <c r="AF478" s="263"/>
      <c r="AG478" s="263"/>
      <c r="AH478" s="263"/>
      <c r="AI478" s="263"/>
      <c r="AJ478" s="263"/>
      <c r="AK478" s="263"/>
      <c r="AL478" s="263"/>
      <c r="AM478" s="263"/>
      <c r="AN478" s="263"/>
      <c r="AO478" s="269"/>
    </row>
    <row r="479" spans="3:48" x14ac:dyDescent="0.25">
      <c r="C479" s="268"/>
      <c r="E479" s="263"/>
      <c r="F479" s="263"/>
      <c r="G479" s="263"/>
      <c r="H479" s="263"/>
      <c r="I479" s="263"/>
      <c r="J479" s="263"/>
      <c r="K479" s="263"/>
      <c r="L479" s="263"/>
      <c r="M479" s="263"/>
      <c r="N479" s="263"/>
      <c r="O479" s="263"/>
      <c r="P479" s="263"/>
      <c r="Q479" s="263"/>
      <c r="R479" s="263"/>
      <c r="S479" s="263"/>
      <c r="T479" s="263"/>
      <c r="U479" s="263"/>
      <c r="V479" s="263"/>
      <c r="W479" s="263"/>
      <c r="X479" s="263"/>
      <c r="Y479" s="263"/>
      <c r="Z479" s="263"/>
      <c r="AA479" s="263"/>
      <c r="AB479" s="263"/>
      <c r="AC479" s="263"/>
      <c r="AD479" s="263"/>
      <c r="AE479" s="263"/>
      <c r="AF479" s="263"/>
      <c r="AG479" s="263"/>
      <c r="AH479" s="263"/>
      <c r="AI479" s="263"/>
      <c r="AJ479" s="263"/>
      <c r="AK479" s="263"/>
      <c r="AL479" s="263"/>
      <c r="AM479" s="263"/>
      <c r="AN479" s="263"/>
      <c r="AO479" s="269"/>
    </row>
    <row r="480" spans="3:48" x14ac:dyDescent="0.25">
      <c r="C480" s="268"/>
      <c r="E480" s="263"/>
      <c r="F480" s="263"/>
      <c r="G480" s="263"/>
      <c r="H480" s="263"/>
      <c r="I480" s="263"/>
      <c r="J480" s="263"/>
      <c r="K480" s="263"/>
      <c r="L480" s="263"/>
      <c r="M480" s="263"/>
      <c r="N480" s="263"/>
      <c r="O480" s="263"/>
      <c r="P480" s="263"/>
      <c r="Q480" s="263"/>
      <c r="R480" s="263"/>
      <c r="S480" s="263"/>
      <c r="T480" s="263"/>
      <c r="U480" s="263"/>
      <c r="V480" s="263"/>
      <c r="W480" s="263"/>
      <c r="X480" s="263"/>
      <c r="Y480" s="263"/>
      <c r="Z480" s="263"/>
      <c r="AA480" s="263"/>
      <c r="AB480" s="263"/>
      <c r="AC480" s="263"/>
      <c r="AD480" s="263"/>
      <c r="AE480" s="263"/>
      <c r="AF480" s="263"/>
      <c r="AG480" s="263"/>
      <c r="AH480" s="263"/>
      <c r="AI480" s="263"/>
      <c r="AJ480" s="263"/>
      <c r="AK480" s="263"/>
      <c r="AL480" s="263"/>
      <c r="AM480" s="263"/>
      <c r="AN480" s="263"/>
      <c r="AO480" s="269"/>
    </row>
    <row r="481" spans="3:41" x14ac:dyDescent="0.25">
      <c r="C481" s="268"/>
      <c r="E481" s="263"/>
      <c r="F481" s="263"/>
      <c r="G481" s="263"/>
      <c r="H481" s="263"/>
      <c r="I481" s="263"/>
      <c r="J481" s="263"/>
      <c r="K481" s="263"/>
      <c r="L481" s="263"/>
      <c r="M481" s="263"/>
      <c r="N481" s="263"/>
      <c r="O481" s="263"/>
      <c r="P481" s="263"/>
      <c r="Q481" s="263"/>
      <c r="R481" s="263"/>
      <c r="S481" s="263"/>
      <c r="T481" s="263"/>
      <c r="U481" s="263"/>
      <c r="V481" s="263"/>
      <c r="W481" s="263"/>
      <c r="X481" s="263"/>
      <c r="Y481" s="263"/>
      <c r="Z481" s="263"/>
      <c r="AA481" s="263"/>
      <c r="AB481" s="263"/>
      <c r="AC481" s="263"/>
      <c r="AD481" s="263"/>
      <c r="AE481" s="263"/>
      <c r="AF481" s="263"/>
      <c r="AG481" s="263"/>
      <c r="AH481" s="263"/>
      <c r="AI481" s="263"/>
      <c r="AJ481" s="263"/>
      <c r="AK481" s="263"/>
      <c r="AL481" s="263"/>
      <c r="AM481" s="263"/>
      <c r="AN481" s="263"/>
      <c r="AO481" s="269"/>
    </row>
    <row r="482" spans="3:41" x14ac:dyDescent="0.25">
      <c r="C482" s="278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279"/>
    </row>
    <row r="483" spans="3:41" ht="54" customHeight="1" thickBot="1" x14ac:dyDescent="0.3">
      <c r="C483" s="272"/>
      <c r="D483" s="273"/>
      <c r="E483" s="273"/>
      <c r="F483" s="273"/>
      <c r="G483" s="273"/>
      <c r="H483" s="273"/>
      <c r="I483" s="273"/>
      <c r="J483" s="273"/>
      <c r="K483" s="273"/>
      <c r="L483" s="273"/>
      <c r="M483" s="273"/>
      <c r="N483" s="273"/>
      <c r="O483" s="273"/>
      <c r="P483" s="273"/>
      <c r="Q483" s="273"/>
      <c r="R483" s="273"/>
      <c r="S483" s="273"/>
      <c r="T483" s="273"/>
      <c r="U483" s="273"/>
      <c r="V483" s="273"/>
      <c r="W483" s="273"/>
      <c r="X483" s="273"/>
      <c r="Y483" s="273"/>
      <c r="Z483" s="273"/>
      <c r="AA483" s="273"/>
      <c r="AB483" s="273"/>
      <c r="AC483" s="273"/>
      <c r="AD483" s="273"/>
      <c r="AE483" s="273"/>
      <c r="AF483" s="273"/>
      <c r="AG483" s="273"/>
      <c r="AH483" s="273"/>
      <c r="AI483" s="273"/>
      <c r="AJ483" s="273"/>
      <c r="AK483" s="273"/>
      <c r="AL483" s="273"/>
      <c r="AM483" s="273"/>
      <c r="AN483" s="273"/>
      <c r="AO483" s="274"/>
    </row>
    <row r="484" spans="3:41" ht="16.5" thickBot="1" x14ac:dyDescent="0.3"/>
    <row r="485" spans="3:41" ht="16.5" thickBot="1" x14ac:dyDescent="0.3"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277"/>
    </row>
    <row r="486" spans="3:41" x14ac:dyDescent="0.25">
      <c r="C486" s="264"/>
      <c r="D486" s="265"/>
      <c r="E486" s="266"/>
      <c r="F486" s="266"/>
      <c r="G486" s="266"/>
      <c r="H486" s="266"/>
      <c r="I486" s="266"/>
      <c r="J486" s="266"/>
      <c r="K486" s="266"/>
      <c r="L486" s="266"/>
      <c r="M486" s="266"/>
      <c r="N486" s="266"/>
      <c r="O486" s="266"/>
      <c r="P486" s="266"/>
      <c r="Q486" s="266"/>
      <c r="R486" s="266"/>
      <c r="S486" s="266"/>
      <c r="T486" s="266"/>
      <c r="U486" s="266"/>
      <c r="V486" s="266"/>
      <c r="W486" s="266"/>
      <c r="X486" s="266"/>
      <c r="Y486" s="266"/>
      <c r="Z486" s="266"/>
      <c r="AA486" s="266"/>
      <c r="AB486" s="266"/>
      <c r="AC486" s="266"/>
      <c r="AD486" s="266"/>
      <c r="AE486" s="266"/>
      <c r="AF486" s="266"/>
      <c r="AG486" s="266"/>
      <c r="AH486" s="266"/>
      <c r="AI486" s="266"/>
      <c r="AJ486" s="266"/>
      <c r="AK486" s="266"/>
      <c r="AL486" s="266"/>
      <c r="AM486" s="266"/>
      <c r="AN486" s="266"/>
      <c r="AO486" s="267"/>
    </row>
    <row r="487" spans="3:41" x14ac:dyDescent="0.25">
      <c r="C487" s="268"/>
      <c r="E487" s="263"/>
      <c r="F487" s="263"/>
      <c r="G487" s="263"/>
      <c r="H487" s="263"/>
      <c r="I487" s="263"/>
      <c r="J487" s="263"/>
      <c r="K487" s="263"/>
      <c r="L487" s="263"/>
      <c r="M487" s="263"/>
      <c r="N487" s="263"/>
      <c r="O487" s="263"/>
      <c r="P487" s="263"/>
      <c r="Q487" s="263"/>
      <c r="R487" s="263"/>
      <c r="S487" s="263"/>
      <c r="T487" s="263"/>
      <c r="U487" s="263"/>
      <c r="V487" s="263"/>
      <c r="W487" s="263"/>
      <c r="X487" s="263"/>
      <c r="Y487" s="263"/>
      <c r="Z487" s="263"/>
      <c r="AA487" s="263"/>
      <c r="AB487" s="263"/>
      <c r="AC487" s="263"/>
      <c r="AD487" s="263"/>
      <c r="AE487" s="263"/>
      <c r="AF487" s="263"/>
      <c r="AG487" s="263"/>
      <c r="AH487" s="263"/>
      <c r="AI487" s="263"/>
      <c r="AJ487" s="263"/>
      <c r="AK487" s="263"/>
      <c r="AL487" s="263"/>
      <c r="AM487" s="263"/>
      <c r="AN487" s="263"/>
      <c r="AO487" s="269"/>
    </row>
    <row r="488" spans="3:41" x14ac:dyDescent="0.25">
      <c r="C488" s="268"/>
      <c r="E488" s="263"/>
      <c r="F488" s="263"/>
      <c r="G488" s="263"/>
      <c r="H488" s="263"/>
      <c r="I488" s="263"/>
      <c r="J488" s="263"/>
      <c r="K488" s="263"/>
      <c r="L488" s="263"/>
      <c r="M488" s="263"/>
      <c r="N488" s="263"/>
      <c r="O488" s="263"/>
      <c r="P488" s="263"/>
      <c r="Q488" s="263"/>
      <c r="R488" s="263"/>
      <c r="S488" s="263"/>
      <c r="T488" s="263"/>
      <c r="U488" s="263"/>
      <c r="V488" s="263"/>
      <c r="W488" s="263"/>
      <c r="X488" s="263"/>
      <c r="Y488" s="263"/>
      <c r="Z488" s="263"/>
      <c r="AA488" s="263"/>
      <c r="AB488" s="263"/>
      <c r="AC488" s="263"/>
      <c r="AD488" s="263"/>
      <c r="AE488" s="263"/>
      <c r="AF488" s="263"/>
      <c r="AG488" s="263"/>
      <c r="AH488" s="263"/>
      <c r="AI488" s="263"/>
      <c r="AJ488" s="263"/>
      <c r="AK488" s="263"/>
      <c r="AL488" s="263"/>
      <c r="AM488" s="263"/>
      <c r="AN488" s="263"/>
      <c r="AO488" s="269"/>
    </row>
    <row r="489" spans="3:41" x14ac:dyDescent="0.25">
      <c r="C489" s="268"/>
      <c r="E489" s="263"/>
      <c r="F489" s="263"/>
      <c r="G489" s="263"/>
      <c r="H489" s="263"/>
      <c r="I489" s="263"/>
      <c r="J489" s="263"/>
      <c r="K489" s="263"/>
      <c r="L489" s="263"/>
      <c r="M489" s="263"/>
      <c r="N489" s="263"/>
      <c r="O489" s="263"/>
      <c r="P489" s="263"/>
      <c r="Q489" s="263"/>
      <c r="R489" s="263"/>
      <c r="S489" s="263"/>
      <c r="T489" s="263"/>
      <c r="U489" s="263"/>
      <c r="V489" s="263"/>
      <c r="W489" s="263"/>
      <c r="X489" s="263"/>
      <c r="Y489" s="263"/>
      <c r="Z489" s="263"/>
      <c r="AA489" s="263"/>
      <c r="AB489" s="263"/>
      <c r="AC489" s="263"/>
      <c r="AD489" s="263"/>
      <c r="AE489" s="263"/>
      <c r="AF489" s="263"/>
      <c r="AG489" s="263"/>
      <c r="AH489" s="263"/>
      <c r="AI489" s="263"/>
      <c r="AJ489" s="263"/>
      <c r="AK489" s="263"/>
      <c r="AL489" s="263"/>
      <c r="AM489" s="263"/>
      <c r="AN489" s="263"/>
      <c r="AO489" s="269"/>
    </row>
    <row r="490" spans="3:41" x14ac:dyDescent="0.25">
      <c r="C490" s="268"/>
      <c r="E490" s="263"/>
      <c r="F490" s="263"/>
      <c r="G490" s="263"/>
      <c r="H490" s="263"/>
      <c r="I490" s="263"/>
      <c r="J490" s="263"/>
      <c r="K490" s="263"/>
      <c r="L490" s="263"/>
      <c r="M490" s="263"/>
      <c r="N490" s="263"/>
      <c r="O490" s="263"/>
      <c r="P490" s="263"/>
      <c r="Q490" s="263"/>
      <c r="R490" s="263"/>
      <c r="S490" s="263"/>
      <c r="T490" s="263"/>
      <c r="U490" s="263"/>
      <c r="V490" s="263"/>
      <c r="W490" s="263"/>
      <c r="X490" s="263"/>
      <c r="Y490" s="263"/>
      <c r="Z490" s="263"/>
      <c r="AA490" s="263"/>
      <c r="AB490" s="263"/>
      <c r="AC490" s="263"/>
      <c r="AD490" s="263"/>
      <c r="AE490" s="263"/>
      <c r="AF490" s="263"/>
      <c r="AG490" s="263"/>
      <c r="AH490" s="263"/>
      <c r="AI490" s="263"/>
      <c r="AJ490" s="263"/>
      <c r="AK490" s="263"/>
      <c r="AL490" s="263"/>
      <c r="AM490" s="263"/>
      <c r="AN490" s="263"/>
      <c r="AO490" s="269"/>
    </row>
    <row r="491" spans="3:41" x14ac:dyDescent="0.25">
      <c r="C491" s="268"/>
      <c r="E491" s="263"/>
      <c r="F491" s="263"/>
      <c r="G491" s="263"/>
      <c r="H491" s="263"/>
      <c r="I491" s="263"/>
      <c r="J491" s="263"/>
      <c r="K491" s="263"/>
      <c r="L491" s="263"/>
      <c r="M491" s="263"/>
      <c r="N491" s="263"/>
      <c r="O491" s="263"/>
      <c r="P491" s="263"/>
      <c r="Q491" s="263"/>
      <c r="R491" s="263"/>
      <c r="S491" s="263"/>
      <c r="T491" s="263"/>
      <c r="U491" s="263"/>
      <c r="V491" s="263"/>
      <c r="W491" s="263"/>
      <c r="X491" s="263"/>
      <c r="Y491" s="263"/>
      <c r="Z491" s="263"/>
      <c r="AA491" s="263"/>
      <c r="AB491" s="263"/>
      <c r="AC491" s="263"/>
      <c r="AD491" s="263"/>
      <c r="AE491" s="263"/>
      <c r="AF491" s="263"/>
      <c r="AG491" s="263"/>
      <c r="AH491" s="263"/>
      <c r="AI491" s="263"/>
      <c r="AJ491" s="263"/>
      <c r="AK491" s="263"/>
      <c r="AL491" s="263"/>
      <c r="AM491" s="263"/>
      <c r="AN491" s="263"/>
      <c r="AO491" s="269"/>
    </row>
    <row r="492" spans="3:41" x14ac:dyDescent="0.25">
      <c r="C492" s="268"/>
      <c r="E492" s="263"/>
      <c r="F492" s="263"/>
      <c r="G492" s="263"/>
      <c r="H492" s="263"/>
      <c r="I492" s="263"/>
      <c r="J492" s="263"/>
      <c r="K492" s="263"/>
      <c r="L492" s="263"/>
      <c r="M492" s="263"/>
      <c r="N492" s="263"/>
      <c r="O492" s="263"/>
      <c r="P492" s="263"/>
      <c r="Q492" s="263"/>
      <c r="R492" s="263"/>
      <c r="S492" s="263"/>
      <c r="T492" s="263"/>
      <c r="U492" s="263"/>
      <c r="V492" s="263"/>
      <c r="W492" s="263"/>
      <c r="X492" s="263"/>
      <c r="Y492" s="263"/>
      <c r="Z492" s="263"/>
      <c r="AA492" s="263"/>
      <c r="AB492" s="263"/>
      <c r="AC492" s="263"/>
      <c r="AD492" s="263"/>
      <c r="AE492" s="263"/>
      <c r="AF492" s="263"/>
      <c r="AG492" s="263"/>
      <c r="AH492" s="263"/>
      <c r="AI492" s="263"/>
      <c r="AJ492" s="263"/>
      <c r="AK492" s="263"/>
      <c r="AL492" s="263"/>
      <c r="AM492" s="263"/>
      <c r="AN492" s="263"/>
      <c r="AO492" s="269"/>
    </row>
    <row r="493" spans="3:41" x14ac:dyDescent="0.25">
      <c r="C493" s="268"/>
      <c r="E493" s="263"/>
      <c r="F493" s="263"/>
      <c r="G493" s="263"/>
      <c r="H493" s="263"/>
      <c r="I493" s="263"/>
      <c r="J493" s="263"/>
      <c r="K493" s="263"/>
      <c r="L493" s="263"/>
      <c r="M493" s="263"/>
      <c r="N493" s="263"/>
      <c r="O493" s="263"/>
      <c r="P493" s="263"/>
      <c r="Q493" s="263"/>
      <c r="R493" s="263"/>
      <c r="S493" s="263"/>
      <c r="T493" s="263"/>
      <c r="U493" s="263"/>
      <c r="V493" s="263"/>
      <c r="W493" s="263"/>
      <c r="X493" s="263"/>
      <c r="Y493" s="263"/>
      <c r="Z493" s="263"/>
      <c r="AA493" s="263"/>
      <c r="AB493" s="263"/>
      <c r="AC493" s="263"/>
      <c r="AD493" s="263"/>
      <c r="AE493" s="263"/>
      <c r="AF493" s="263"/>
      <c r="AG493" s="263"/>
      <c r="AH493" s="263"/>
      <c r="AI493" s="263"/>
      <c r="AJ493" s="263"/>
      <c r="AK493" s="263"/>
      <c r="AL493" s="263"/>
      <c r="AM493" s="263"/>
      <c r="AN493" s="263"/>
      <c r="AO493" s="269"/>
    </row>
    <row r="494" spans="3:41" x14ac:dyDescent="0.25">
      <c r="C494" s="268"/>
      <c r="E494" s="263"/>
      <c r="F494" s="263"/>
      <c r="G494" s="263"/>
      <c r="H494" s="263"/>
      <c r="I494" s="263"/>
      <c r="J494" s="263"/>
      <c r="K494" s="263"/>
      <c r="L494" s="263"/>
      <c r="M494" s="263"/>
      <c r="N494" s="263"/>
      <c r="O494" s="263"/>
      <c r="P494" s="263"/>
      <c r="Q494" s="263"/>
      <c r="R494" s="263"/>
      <c r="S494" s="263"/>
      <c r="T494" s="263"/>
      <c r="U494" s="263"/>
      <c r="V494" s="263"/>
      <c r="W494" s="263"/>
      <c r="X494" s="263"/>
      <c r="Y494" s="263"/>
      <c r="Z494" s="263"/>
      <c r="AA494" s="263"/>
      <c r="AB494" s="263"/>
      <c r="AC494" s="263"/>
      <c r="AD494" s="263"/>
      <c r="AE494" s="263"/>
      <c r="AF494" s="263"/>
      <c r="AG494" s="263"/>
      <c r="AH494" s="263"/>
      <c r="AI494" s="263"/>
      <c r="AJ494" s="263"/>
      <c r="AK494" s="263"/>
      <c r="AL494" s="263"/>
      <c r="AM494" s="263"/>
      <c r="AN494" s="263"/>
      <c r="AO494" s="269"/>
    </row>
    <row r="495" spans="3:41" x14ac:dyDescent="0.25">
      <c r="C495" s="268"/>
      <c r="E495" s="263"/>
      <c r="F495" s="263"/>
      <c r="G495" s="263"/>
      <c r="H495" s="263"/>
      <c r="I495" s="263"/>
      <c r="J495" s="263"/>
      <c r="K495" s="263"/>
      <c r="L495" s="263"/>
      <c r="M495" s="263"/>
      <c r="N495" s="263"/>
      <c r="O495" s="263"/>
      <c r="P495" s="263"/>
      <c r="Q495" s="263"/>
      <c r="R495" s="263"/>
      <c r="S495" s="263"/>
      <c r="T495" s="263"/>
      <c r="U495" s="263"/>
      <c r="V495" s="263"/>
      <c r="W495" s="263"/>
      <c r="X495" s="263"/>
      <c r="Y495" s="263"/>
      <c r="Z495" s="263"/>
      <c r="AA495" s="263"/>
      <c r="AB495" s="263"/>
      <c r="AC495" s="263"/>
      <c r="AD495" s="263"/>
      <c r="AE495" s="263"/>
      <c r="AF495" s="263"/>
      <c r="AG495" s="263"/>
      <c r="AH495" s="263"/>
      <c r="AI495" s="263"/>
      <c r="AJ495" s="263"/>
      <c r="AK495" s="263"/>
      <c r="AL495" s="263"/>
      <c r="AM495" s="263"/>
      <c r="AN495" s="263"/>
      <c r="AO495" s="269"/>
    </row>
    <row r="496" spans="3:41" x14ac:dyDescent="0.25">
      <c r="C496" s="268"/>
      <c r="E496" s="263"/>
      <c r="F496" s="263"/>
      <c r="G496" s="263"/>
      <c r="H496" s="263"/>
      <c r="I496" s="263"/>
      <c r="J496" s="263"/>
      <c r="K496" s="263"/>
      <c r="L496" s="263"/>
      <c r="M496" s="263"/>
      <c r="N496" s="263"/>
      <c r="O496" s="263"/>
      <c r="P496" s="263"/>
      <c r="Q496" s="263"/>
      <c r="R496" s="263"/>
      <c r="S496" s="263"/>
      <c r="T496" s="263"/>
      <c r="U496" s="263"/>
      <c r="V496" s="263"/>
      <c r="W496" s="263"/>
      <c r="X496" s="263"/>
      <c r="Y496" s="263"/>
      <c r="Z496" s="263"/>
      <c r="AA496" s="263"/>
      <c r="AB496" s="263"/>
      <c r="AC496" s="263"/>
      <c r="AD496" s="263"/>
      <c r="AE496" s="263"/>
      <c r="AF496" s="263"/>
      <c r="AG496" s="263"/>
      <c r="AH496" s="263"/>
      <c r="AI496" s="263"/>
      <c r="AJ496" s="263"/>
      <c r="AK496" s="263"/>
      <c r="AL496" s="263"/>
      <c r="AM496" s="263"/>
      <c r="AN496" s="263"/>
      <c r="AO496" s="269"/>
    </row>
    <row r="497" spans="3:41" x14ac:dyDescent="0.25">
      <c r="C497" s="268"/>
      <c r="E497" s="263"/>
      <c r="F497" s="263"/>
      <c r="G497" s="263"/>
      <c r="H497" s="263"/>
      <c r="I497" s="263"/>
      <c r="J497" s="263"/>
      <c r="K497" s="263"/>
      <c r="L497" s="263"/>
      <c r="M497" s="263"/>
      <c r="N497" s="263"/>
      <c r="O497" s="263"/>
      <c r="P497" s="263"/>
      <c r="Q497" s="263"/>
      <c r="R497" s="263"/>
      <c r="S497" s="263"/>
      <c r="T497" s="263"/>
      <c r="U497" s="263"/>
      <c r="V497" s="263"/>
      <c r="W497" s="263"/>
      <c r="X497" s="263"/>
      <c r="Y497" s="263"/>
      <c r="Z497" s="263"/>
      <c r="AA497" s="263"/>
      <c r="AB497" s="263"/>
      <c r="AC497" s="263"/>
      <c r="AD497" s="263"/>
      <c r="AE497" s="263"/>
      <c r="AF497" s="263"/>
      <c r="AG497" s="263"/>
      <c r="AH497" s="263"/>
      <c r="AI497" s="263"/>
      <c r="AJ497" s="263"/>
      <c r="AK497" s="263"/>
      <c r="AL497" s="263"/>
      <c r="AM497" s="263"/>
      <c r="AN497" s="263"/>
      <c r="AO497" s="269"/>
    </row>
    <row r="498" spans="3:41" x14ac:dyDescent="0.25">
      <c r="C498" s="268"/>
      <c r="E498" s="263"/>
      <c r="F498" s="263"/>
      <c r="G498" s="263"/>
      <c r="H498" s="263"/>
      <c r="I498" s="263"/>
      <c r="J498" s="263"/>
      <c r="K498" s="263"/>
      <c r="L498" s="263"/>
      <c r="M498" s="263"/>
      <c r="N498" s="263"/>
      <c r="O498" s="263"/>
      <c r="P498" s="263"/>
      <c r="Q498" s="263"/>
      <c r="R498" s="263"/>
      <c r="S498" s="263"/>
      <c r="T498" s="263"/>
      <c r="U498" s="263"/>
      <c r="V498" s="263"/>
      <c r="W498" s="263"/>
      <c r="X498" s="263"/>
      <c r="Y498" s="263"/>
      <c r="Z498" s="263"/>
      <c r="AA498" s="263"/>
      <c r="AB498" s="263"/>
      <c r="AC498" s="263"/>
      <c r="AD498" s="263"/>
      <c r="AE498" s="263"/>
      <c r="AF498" s="263"/>
      <c r="AG498" s="263"/>
      <c r="AH498" s="263"/>
      <c r="AI498" s="263"/>
      <c r="AJ498" s="263"/>
      <c r="AK498" s="263"/>
      <c r="AL498" s="263"/>
      <c r="AM498" s="263"/>
      <c r="AN498" s="263"/>
      <c r="AO498" s="269"/>
    </row>
    <row r="499" spans="3:41" x14ac:dyDescent="0.25">
      <c r="C499" s="268"/>
      <c r="E499" s="263"/>
      <c r="F499" s="263"/>
      <c r="G499" s="263"/>
      <c r="H499" s="263"/>
      <c r="I499" s="263"/>
      <c r="J499" s="263"/>
      <c r="K499" s="263"/>
      <c r="L499" s="263"/>
      <c r="M499" s="263"/>
      <c r="N499" s="263"/>
      <c r="O499" s="263"/>
      <c r="P499" s="263"/>
      <c r="Q499" s="263"/>
      <c r="R499" s="263"/>
      <c r="S499" s="263"/>
      <c r="T499" s="263"/>
      <c r="U499" s="263"/>
      <c r="V499" s="263"/>
      <c r="W499" s="263"/>
      <c r="X499" s="263"/>
      <c r="Y499" s="263"/>
      <c r="Z499" s="263"/>
      <c r="AA499" s="263"/>
      <c r="AB499" s="263"/>
      <c r="AC499" s="263"/>
      <c r="AD499" s="263"/>
      <c r="AE499" s="263"/>
      <c r="AF499" s="263"/>
      <c r="AG499" s="263"/>
      <c r="AH499" s="263"/>
      <c r="AI499" s="263"/>
      <c r="AJ499" s="263"/>
      <c r="AK499" s="263"/>
      <c r="AL499" s="263"/>
      <c r="AM499" s="263"/>
      <c r="AN499" s="263"/>
      <c r="AO499" s="269"/>
    </row>
    <row r="500" spans="3:41" x14ac:dyDescent="0.25">
      <c r="C500" s="268"/>
      <c r="E500" s="263"/>
      <c r="F500" s="263"/>
      <c r="G500" s="263"/>
      <c r="H500" s="263"/>
      <c r="I500" s="263"/>
      <c r="J500" s="263"/>
      <c r="K500" s="263"/>
      <c r="L500" s="263"/>
      <c r="M500" s="263"/>
      <c r="N500" s="263"/>
      <c r="O500" s="263"/>
      <c r="P500" s="263"/>
      <c r="Q500" s="263"/>
      <c r="R500" s="263"/>
      <c r="S500" s="263"/>
      <c r="T500" s="263"/>
      <c r="U500" s="263"/>
      <c r="V500" s="263"/>
      <c r="W500" s="263"/>
      <c r="X500" s="263"/>
      <c r="Y500" s="263"/>
      <c r="Z500" s="263"/>
      <c r="AA500" s="263"/>
      <c r="AB500" s="263"/>
      <c r="AC500" s="263"/>
      <c r="AD500" s="263"/>
      <c r="AE500" s="263"/>
      <c r="AF500" s="263"/>
      <c r="AG500" s="263"/>
      <c r="AH500" s="263"/>
      <c r="AI500" s="263"/>
      <c r="AJ500" s="263"/>
      <c r="AK500" s="263"/>
      <c r="AL500" s="263"/>
      <c r="AM500" s="263"/>
      <c r="AN500" s="263"/>
      <c r="AO500" s="269"/>
    </row>
    <row r="501" spans="3:41" x14ac:dyDescent="0.25">
      <c r="C501" s="268"/>
      <c r="E501" s="263"/>
      <c r="F501" s="263"/>
      <c r="G501" s="263"/>
      <c r="H501" s="263"/>
      <c r="I501" s="263"/>
      <c r="J501" s="263"/>
      <c r="K501" s="263"/>
      <c r="L501" s="263"/>
      <c r="M501" s="263"/>
      <c r="N501" s="263"/>
      <c r="O501" s="263"/>
      <c r="P501" s="263"/>
      <c r="Q501" s="263"/>
      <c r="R501" s="263"/>
      <c r="S501" s="263"/>
      <c r="T501" s="263"/>
      <c r="U501" s="263"/>
      <c r="V501" s="263"/>
      <c r="W501" s="263"/>
      <c r="X501" s="263"/>
      <c r="Y501" s="263"/>
      <c r="Z501" s="263"/>
      <c r="AA501" s="263"/>
      <c r="AB501" s="263"/>
      <c r="AC501" s="263"/>
      <c r="AD501" s="263"/>
      <c r="AE501" s="263"/>
      <c r="AF501" s="263"/>
      <c r="AG501" s="263"/>
      <c r="AH501" s="263"/>
      <c r="AI501" s="263"/>
      <c r="AJ501" s="263"/>
      <c r="AK501" s="263"/>
      <c r="AL501" s="263"/>
      <c r="AM501" s="263"/>
      <c r="AN501" s="263"/>
      <c r="AO501" s="269"/>
    </row>
    <row r="502" spans="3:41" x14ac:dyDescent="0.25">
      <c r="C502" s="268"/>
      <c r="E502" s="263"/>
      <c r="F502" s="263"/>
      <c r="G502" s="263"/>
      <c r="H502" s="263"/>
      <c r="I502" s="263"/>
      <c r="J502" s="263"/>
      <c r="K502" s="263"/>
      <c r="L502" s="263"/>
      <c r="M502" s="263"/>
      <c r="N502" s="263"/>
      <c r="O502" s="263"/>
      <c r="P502" s="263"/>
      <c r="Q502" s="263"/>
      <c r="R502" s="263"/>
      <c r="S502" s="263"/>
      <c r="T502" s="263"/>
      <c r="U502" s="263"/>
      <c r="V502" s="263"/>
      <c r="W502" s="263"/>
      <c r="X502" s="263"/>
      <c r="Y502" s="263"/>
      <c r="Z502" s="263"/>
      <c r="AA502" s="263"/>
      <c r="AB502" s="263"/>
      <c r="AC502" s="263"/>
      <c r="AD502" s="263"/>
      <c r="AE502" s="263"/>
      <c r="AF502" s="263"/>
      <c r="AG502" s="263"/>
      <c r="AH502" s="263"/>
      <c r="AI502" s="263"/>
      <c r="AJ502" s="263"/>
      <c r="AK502" s="263"/>
      <c r="AL502" s="263"/>
      <c r="AM502" s="263"/>
      <c r="AN502" s="263"/>
      <c r="AO502" s="269"/>
    </row>
    <row r="503" spans="3:41" x14ac:dyDescent="0.25">
      <c r="C503" s="268"/>
      <c r="E503" s="263"/>
      <c r="F503" s="263"/>
      <c r="G503" s="263"/>
      <c r="H503" s="263"/>
      <c r="I503" s="263"/>
      <c r="J503" s="263"/>
      <c r="K503" s="263"/>
      <c r="L503" s="263"/>
      <c r="M503" s="263"/>
      <c r="N503" s="263"/>
      <c r="O503" s="263"/>
      <c r="P503" s="263"/>
      <c r="Q503" s="263"/>
      <c r="R503" s="263"/>
      <c r="S503" s="263"/>
      <c r="T503" s="263"/>
      <c r="U503" s="263"/>
      <c r="V503" s="263"/>
      <c r="W503" s="263"/>
      <c r="X503" s="263"/>
      <c r="Y503" s="263"/>
      <c r="Z503" s="263"/>
      <c r="AA503" s="263"/>
      <c r="AB503" s="263"/>
      <c r="AC503" s="263"/>
      <c r="AD503" s="263"/>
      <c r="AE503" s="263"/>
      <c r="AF503" s="263"/>
      <c r="AG503" s="263"/>
      <c r="AH503" s="263"/>
      <c r="AI503" s="263"/>
      <c r="AJ503" s="263"/>
      <c r="AK503" s="263"/>
      <c r="AL503" s="263"/>
      <c r="AM503" s="263"/>
      <c r="AN503" s="263"/>
      <c r="AO503" s="269"/>
    </row>
    <row r="504" spans="3:41" x14ac:dyDescent="0.25">
      <c r="C504" s="268"/>
      <c r="E504" s="263"/>
      <c r="F504" s="263"/>
      <c r="G504" s="263"/>
      <c r="H504" s="263"/>
      <c r="I504" s="263"/>
      <c r="J504" s="263"/>
      <c r="K504" s="263"/>
      <c r="L504" s="263"/>
      <c r="M504" s="263"/>
      <c r="N504" s="263"/>
      <c r="O504" s="263"/>
      <c r="P504" s="263"/>
      <c r="Q504" s="263"/>
      <c r="R504" s="263"/>
      <c r="S504" s="263"/>
      <c r="T504" s="263"/>
      <c r="U504" s="263"/>
      <c r="V504" s="263"/>
      <c r="W504" s="263"/>
      <c r="X504" s="263"/>
      <c r="Y504" s="263"/>
      <c r="Z504" s="263"/>
      <c r="AA504" s="263"/>
      <c r="AB504" s="263"/>
      <c r="AC504" s="263"/>
      <c r="AD504" s="263"/>
      <c r="AE504" s="263"/>
      <c r="AF504" s="263"/>
      <c r="AG504" s="263"/>
      <c r="AH504" s="263"/>
      <c r="AI504" s="263"/>
      <c r="AJ504" s="263"/>
      <c r="AK504" s="263"/>
      <c r="AL504" s="263"/>
      <c r="AM504" s="263"/>
      <c r="AN504" s="263"/>
      <c r="AO504" s="269"/>
    </row>
    <row r="505" spans="3:41" x14ac:dyDescent="0.25">
      <c r="C505" s="268"/>
      <c r="E505" s="263"/>
      <c r="F505" s="263"/>
      <c r="G505" s="263"/>
      <c r="H505" s="263"/>
      <c r="I505" s="263"/>
      <c r="J505" s="263"/>
      <c r="K505" s="263"/>
      <c r="L505" s="263"/>
      <c r="M505" s="263"/>
      <c r="N505" s="263"/>
      <c r="O505" s="263"/>
      <c r="P505" s="263"/>
      <c r="Q505" s="263"/>
      <c r="R505" s="263"/>
      <c r="S505" s="263"/>
      <c r="T505" s="263"/>
      <c r="U505" s="263"/>
      <c r="V505" s="263"/>
      <c r="W505" s="263"/>
      <c r="X505" s="263"/>
      <c r="Y505" s="263"/>
      <c r="Z505" s="263"/>
      <c r="AA505" s="263"/>
      <c r="AB505" s="263"/>
      <c r="AC505" s="263"/>
      <c r="AD505" s="263"/>
      <c r="AE505" s="263"/>
      <c r="AF505" s="263"/>
      <c r="AG505" s="263"/>
      <c r="AH505" s="263"/>
      <c r="AI505" s="263"/>
      <c r="AJ505" s="263"/>
      <c r="AK505" s="263"/>
      <c r="AL505" s="263"/>
      <c r="AM505" s="263"/>
      <c r="AN505" s="263"/>
      <c r="AO505" s="269"/>
    </row>
    <row r="506" spans="3:41" x14ac:dyDescent="0.25">
      <c r="C506" s="268"/>
      <c r="E506" s="263"/>
      <c r="F506" s="263"/>
      <c r="G506" s="263"/>
      <c r="H506" s="263"/>
      <c r="I506" s="263"/>
      <c r="J506" s="263"/>
      <c r="K506" s="263"/>
      <c r="L506" s="263"/>
      <c r="M506" s="263"/>
      <c r="N506" s="263"/>
      <c r="O506" s="263"/>
      <c r="P506" s="263"/>
      <c r="Q506" s="263"/>
      <c r="R506" s="263"/>
      <c r="S506" s="263"/>
      <c r="T506" s="263"/>
      <c r="U506" s="263"/>
      <c r="V506" s="263"/>
      <c r="W506" s="263"/>
      <c r="X506" s="263"/>
      <c r="Y506" s="263"/>
      <c r="Z506" s="263"/>
      <c r="AA506" s="263"/>
      <c r="AB506" s="263"/>
      <c r="AC506" s="263"/>
      <c r="AD506" s="263"/>
      <c r="AE506" s="263"/>
      <c r="AF506" s="263"/>
      <c r="AG506" s="263"/>
      <c r="AH506" s="263"/>
      <c r="AI506" s="263"/>
      <c r="AJ506" s="263"/>
      <c r="AK506" s="263"/>
      <c r="AL506" s="263"/>
      <c r="AM506" s="263"/>
      <c r="AN506" s="263"/>
      <c r="AO506" s="269"/>
    </row>
    <row r="507" spans="3:41" x14ac:dyDescent="0.25">
      <c r="C507" s="268"/>
      <c r="E507" s="263"/>
      <c r="F507" s="263"/>
      <c r="G507" s="263"/>
      <c r="H507" s="263"/>
      <c r="I507" s="263"/>
      <c r="J507" s="263"/>
      <c r="K507" s="263"/>
      <c r="L507" s="263"/>
      <c r="M507" s="263"/>
      <c r="N507" s="263"/>
      <c r="O507" s="263"/>
      <c r="P507" s="263"/>
      <c r="Q507" s="263"/>
      <c r="R507" s="263"/>
      <c r="S507" s="263"/>
      <c r="T507" s="263"/>
      <c r="U507" s="263"/>
      <c r="V507" s="263"/>
      <c r="W507" s="263"/>
      <c r="X507" s="263"/>
      <c r="Y507" s="263"/>
      <c r="Z507" s="263"/>
      <c r="AA507" s="263"/>
      <c r="AB507" s="263"/>
      <c r="AC507" s="263"/>
      <c r="AD507" s="263"/>
      <c r="AE507" s="263"/>
      <c r="AF507" s="263"/>
      <c r="AG507" s="263"/>
      <c r="AH507" s="263"/>
      <c r="AI507" s="263"/>
      <c r="AJ507" s="263"/>
      <c r="AK507" s="263"/>
      <c r="AL507" s="263"/>
      <c r="AM507" s="263"/>
      <c r="AN507" s="263"/>
      <c r="AO507" s="269"/>
    </row>
    <row r="508" spans="3:41" x14ac:dyDescent="0.25">
      <c r="C508" s="268"/>
      <c r="E508" s="263"/>
      <c r="F508" s="263"/>
      <c r="G508" s="263"/>
      <c r="H508" s="263"/>
      <c r="I508" s="263"/>
      <c r="J508" s="263"/>
      <c r="K508" s="263"/>
      <c r="L508" s="263"/>
      <c r="M508" s="263"/>
      <c r="N508" s="263"/>
      <c r="O508" s="263"/>
      <c r="P508" s="263"/>
      <c r="Q508" s="263"/>
      <c r="R508" s="263"/>
      <c r="S508" s="263"/>
      <c r="T508" s="263"/>
      <c r="U508" s="263"/>
      <c r="V508" s="263"/>
      <c r="W508" s="263"/>
      <c r="X508" s="263"/>
      <c r="Y508" s="263"/>
      <c r="Z508" s="263"/>
      <c r="AA508" s="263"/>
      <c r="AB508" s="263"/>
      <c r="AC508" s="263"/>
      <c r="AD508" s="263"/>
      <c r="AE508" s="263"/>
      <c r="AF508" s="263"/>
      <c r="AG508" s="263"/>
      <c r="AH508" s="263"/>
      <c r="AI508" s="263"/>
      <c r="AJ508" s="263"/>
      <c r="AK508" s="263"/>
      <c r="AL508" s="263"/>
      <c r="AM508" s="263"/>
      <c r="AN508" s="263"/>
      <c r="AO508" s="269"/>
    </row>
    <row r="509" spans="3:41" x14ac:dyDescent="0.25">
      <c r="C509" s="268"/>
      <c r="E509" s="263"/>
      <c r="F509" s="263"/>
      <c r="G509" s="263"/>
      <c r="H509" s="263"/>
      <c r="I509" s="263"/>
      <c r="J509" s="263"/>
      <c r="K509" s="263"/>
      <c r="L509" s="263"/>
      <c r="M509" s="263"/>
      <c r="N509" s="263"/>
      <c r="O509" s="263"/>
      <c r="P509" s="263"/>
      <c r="Q509" s="263"/>
      <c r="R509" s="263"/>
      <c r="S509" s="263"/>
      <c r="T509" s="263"/>
      <c r="U509" s="263"/>
      <c r="V509" s="263"/>
      <c r="W509" s="263"/>
      <c r="X509" s="263"/>
      <c r="Y509" s="263"/>
      <c r="Z509" s="263"/>
      <c r="AA509" s="263"/>
      <c r="AB509" s="263"/>
      <c r="AC509" s="263"/>
      <c r="AD509" s="263"/>
      <c r="AE509" s="263"/>
      <c r="AF509" s="263"/>
      <c r="AG509" s="263"/>
      <c r="AH509" s="263"/>
      <c r="AI509" s="263"/>
      <c r="AJ509" s="263"/>
      <c r="AK509" s="263"/>
      <c r="AL509" s="263"/>
      <c r="AM509" s="263"/>
      <c r="AN509" s="263"/>
      <c r="AO509" s="269"/>
    </row>
    <row r="510" spans="3:41" x14ac:dyDescent="0.25">
      <c r="C510" s="268"/>
      <c r="E510" s="263"/>
      <c r="F510" s="263"/>
      <c r="G510" s="263"/>
      <c r="H510" s="263"/>
      <c r="I510" s="263"/>
      <c r="J510" s="263"/>
      <c r="K510" s="263"/>
      <c r="L510" s="263"/>
      <c r="M510" s="263"/>
      <c r="N510" s="263"/>
      <c r="O510" s="263"/>
      <c r="P510" s="263"/>
      <c r="Q510" s="263"/>
      <c r="R510" s="263"/>
      <c r="S510" s="263"/>
      <c r="T510" s="263"/>
      <c r="U510" s="263"/>
      <c r="V510" s="263"/>
      <c r="W510" s="263"/>
      <c r="X510" s="263"/>
      <c r="Y510" s="263"/>
      <c r="Z510" s="263"/>
      <c r="AA510" s="263"/>
      <c r="AB510" s="263"/>
      <c r="AC510" s="263"/>
      <c r="AD510" s="263"/>
      <c r="AE510" s="263"/>
      <c r="AF510" s="263"/>
      <c r="AG510" s="263"/>
      <c r="AH510" s="263"/>
      <c r="AI510" s="263"/>
      <c r="AJ510" s="263"/>
      <c r="AK510" s="263"/>
      <c r="AL510" s="263"/>
      <c r="AM510" s="263"/>
      <c r="AN510" s="263"/>
      <c r="AO510" s="269"/>
    </row>
    <row r="511" spans="3:41" x14ac:dyDescent="0.25">
      <c r="C511" s="268"/>
      <c r="E511" s="263"/>
      <c r="F511" s="263"/>
      <c r="G511" s="263"/>
      <c r="H511" s="263"/>
      <c r="I511" s="263"/>
      <c r="J511" s="263"/>
      <c r="K511" s="263"/>
      <c r="L511" s="263"/>
      <c r="M511" s="263"/>
      <c r="N511" s="263"/>
      <c r="O511" s="263"/>
      <c r="P511" s="263"/>
      <c r="Q511" s="263"/>
      <c r="R511" s="263"/>
      <c r="S511" s="263"/>
      <c r="T511" s="263"/>
      <c r="U511" s="263"/>
      <c r="V511" s="263"/>
      <c r="W511" s="263"/>
      <c r="X511" s="263"/>
      <c r="Y511" s="263"/>
      <c r="Z511" s="263"/>
      <c r="AA511" s="263"/>
      <c r="AB511" s="263"/>
      <c r="AC511" s="263"/>
      <c r="AD511" s="263"/>
      <c r="AE511" s="263"/>
      <c r="AF511" s="263"/>
      <c r="AG511" s="263"/>
      <c r="AH511" s="263"/>
      <c r="AI511" s="263"/>
      <c r="AJ511" s="263"/>
      <c r="AK511" s="263"/>
      <c r="AL511" s="263"/>
      <c r="AM511" s="263"/>
      <c r="AN511" s="263"/>
      <c r="AO511" s="269"/>
    </row>
    <row r="512" spans="3:41" x14ac:dyDescent="0.25">
      <c r="C512" s="268"/>
      <c r="E512" s="263"/>
      <c r="F512" s="263"/>
      <c r="G512" s="263"/>
      <c r="H512" s="263"/>
      <c r="I512" s="263"/>
      <c r="J512" s="263"/>
      <c r="K512" s="263"/>
      <c r="L512" s="263"/>
      <c r="M512" s="263"/>
      <c r="N512" s="263"/>
      <c r="O512" s="263"/>
      <c r="P512" s="263"/>
      <c r="Q512" s="263"/>
      <c r="R512" s="263"/>
      <c r="S512" s="263"/>
      <c r="T512" s="263"/>
      <c r="U512" s="263"/>
      <c r="V512" s="263"/>
      <c r="W512" s="263"/>
      <c r="X512" s="263"/>
      <c r="Y512" s="263"/>
      <c r="Z512" s="263"/>
      <c r="AA512" s="263"/>
      <c r="AB512" s="263"/>
      <c r="AC512" s="263"/>
      <c r="AD512" s="263"/>
      <c r="AE512" s="263"/>
      <c r="AF512" s="263"/>
      <c r="AG512" s="263"/>
      <c r="AH512" s="263"/>
      <c r="AI512" s="263"/>
      <c r="AJ512" s="263"/>
      <c r="AK512" s="263"/>
      <c r="AL512" s="263"/>
      <c r="AM512" s="263"/>
      <c r="AN512" s="263"/>
      <c r="AO512" s="269"/>
    </row>
    <row r="513" spans="3:41" x14ac:dyDescent="0.25">
      <c r="C513" s="268"/>
      <c r="E513" s="263"/>
      <c r="F513" s="263"/>
      <c r="G513" s="263"/>
      <c r="H513" s="263"/>
      <c r="I513" s="263"/>
      <c r="J513" s="263"/>
      <c r="K513" s="263"/>
      <c r="L513" s="263"/>
      <c r="M513" s="263"/>
      <c r="N513" s="263"/>
      <c r="O513" s="263"/>
      <c r="P513" s="263"/>
      <c r="Q513" s="263"/>
      <c r="R513" s="263"/>
      <c r="S513" s="263"/>
      <c r="T513" s="263"/>
      <c r="U513" s="263"/>
      <c r="V513" s="263"/>
      <c r="W513" s="263"/>
      <c r="X513" s="263"/>
      <c r="Y513" s="263"/>
      <c r="Z513" s="263"/>
      <c r="AA513" s="263"/>
      <c r="AB513" s="263"/>
      <c r="AC513" s="263"/>
      <c r="AD513" s="263"/>
      <c r="AE513" s="263"/>
      <c r="AF513" s="263"/>
      <c r="AG513" s="263"/>
      <c r="AH513" s="263"/>
      <c r="AI513" s="263"/>
      <c r="AJ513" s="263"/>
      <c r="AK513" s="263"/>
      <c r="AL513" s="263"/>
      <c r="AM513" s="263"/>
      <c r="AN513" s="263"/>
      <c r="AO513" s="269"/>
    </row>
    <row r="514" spans="3:41" x14ac:dyDescent="0.25">
      <c r="C514" s="268"/>
      <c r="E514" s="263"/>
      <c r="F514" s="263"/>
      <c r="G514" s="263"/>
      <c r="H514" s="263"/>
      <c r="I514" s="263"/>
      <c r="J514" s="263"/>
      <c r="K514" s="263"/>
      <c r="L514" s="263"/>
      <c r="M514" s="263"/>
      <c r="N514" s="263"/>
      <c r="O514" s="263"/>
      <c r="P514" s="263"/>
      <c r="Q514" s="263"/>
      <c r="R514" s="263"/>
      <c r="S514" s="263"/>
      <c r="T514" s="263"/>
      <c r="U514" s="263"/>
      <c r="V514" s="263"/>
      <c r="W514" s="263"/>
      <c r="X514" s="263"/>
      <c r="Y514" s="263"/>
      <c r="Z514" s="263"/>
      <c r="AA514" s="263"/>
      <c r="AB514" s="263"/>
      <c r="AC514" s="263"/>
      <c r="AD514" s="263"/>
      <c r="AE514" s="263"/>
      <c r="AF514" s="263"/>
      <c r="AG514" s="263"/>
      <c r="AH514" s="263"/>
      <c r="AI514" s="263"/>
      <c r="AJ514" s="263"/>
      <c r="AK514" s="263"/>
      <c r="AL514" s="263"/>
      <c r="AM514" s="263"/>
      <c r="AN514" s="263"/>
      <c r="AO514" s="269"/>
    </row>
    <row r="515" spans="3:41" x14ac:dyDescent="0.25">
      <c r="C515" s="268"/>
      <c r="E515" s="263"/>
      <c r="F515" s="263"/>
      <c r="G515" s="263"/>
      <c r="H515" s="263"/>
      <c r="I515" s="263"/>
      <c r="J515" s="263"/>
      <c r="K515" s="263"/>
      <c r="L515" s="263"/>
      <c r="M515" s="263"/>
      <c r="N515" s="263"/>
      <c r="O515" s="263"/>
      <c r="P515" s="263"/>
      <c r="Q515" s="263"/>
      <c r="R515" s="263"/>
      <c r="S515" s="263"/>
      <c r="T515" s="263"/>
      <c r="U515" s="263"/>
      <c r="V515" s="263"/>
      <c r="W515" s="263"/>
      <c r="X515" s="263"/>
      <c r="Y515" s="263"/>
      <c r="Z515" s="263"/>
      <c r="AA515" s="263"/>
      <c r="AB515" s="263"/>
      <c r="AC515" s="263"/>
      <c r="AD515" s="263"/>
      <c r="AE515" s="263"/>
      <c r="AF515" s="263"/>
      <c r="AG515" s="263"/>
      <c r="AH515" s="263"/>
      <c r="AI515" s="263"/>
      <c r="AJ515" s="263"/>
      <c r="AK515" s="263"/>
      <c r="AL515" s="263"/>
      <c r="AM515" s="263"/>
      <c r="AN515" s="263"/>
      <c r="AO515" s="269"/>
    </row>
    <row r="516" spans="3:41" x14ac:dyDescent="0.25">
      <c r="C516" s="268"/>
      <c r="E516" s="263"/>
      <c r="F516" s="263"/>
      <c r="G516" s="263"/>
      <c r="H516" s="263"/>
      <c r="I516" s="263"/>
      <c r="J516" s="263"/>
      <c r="K516" s="263"/>
      <c r="L516" s="263"/>
      <c r="M516" s="263"/>
      <c r="N516" s="263"/>
      <c r="O516" s="263"/>
      <c r="P516" s="263"/>
      <c r="Q516" s="263"/>
      <c r="R516" s="263"/>
      <c r="S516" s="263"/>
      <c r="T516" s="263"/>
      <c r="U516" s="263"/>
      <c r="V516" s="263"/>
      <c r="W516" s="263"/>
      <c r="X516" s="263"/>
      <c r="Y516" s="263"/>
      <c r="Z516" s="263"/>
      <c r="AA516" s="263"/>
      <c r="AB516" s="263"/>
      <c r="AC516" s="263"/>
      <c r="AD516" s="263"/>
      <c r="AE516" s="263"/>
      <c r="AF516" s="263"/>
      <c r="AG516" s="263"/>
      <c r="AH516" s="263"/>
      <c r="AI516" s="263"/>
      <c r="AJ516" s="263"/>
      <c r="AK516" s="263"/>
      <c r="AL516" s="263"/>
      <c r="AM516" s="263"/>
      <c r="AN516" s="263"/>
      <c r="AO516" s="269"/>
    </row>
    <row r="517" spans="3:41" x14ac:dyDescent="0.25">
      <c r="C517" s="268"/>
      <c r="E517" s="263"/>
      <c r="F517" s="263"/>
      <c r="G517" s="263"/>
      <c r="H517" s="263"/>
      <c r="I517" s="263"/>
      <c r="J517" s="263"/>
      <c r="K517" s="263"/>
      <c r="L517" s="263"/>
      <c r="M517" s="263"/>
      <c r="N517" s="263"/>
      <c r="O517" s="263"/>
      <c r="P517" s="263"/>
      <c r="Q517" s="263"/>
      <c r="R517" s="263"/>
      <c r="S517" s="263"/>
      <c r="T517" s="263"/>
      <c r="U517" s="263"/>
      <c r="V517" s="263"/>
      <c r="W517" s="263"/>
      <c r="X517" s="263"/>
      <c r="Y517" s="263"/>
      <c r="Z517" s="263"/>
      <c r="AA517" s="263"/>
      <c r="AB517" s="263"/>
      <c r="AC517" s="263"/>
      <c r="AD517" s="263"/>
      <c r="AE517" s="263"/>
      <c r="AF517" s="263"/>
      <c r="AG517" s="263"/>
      <c r="AH517" s="263"/>
      <c r="AI517" s="263"/>
      <c r="AJ517" s="263"/>
      <c r="AK517" s="263"/>
      <c r="AL517" s="263"/>
      <c r="AM517" s="263"/>
      <c r="AN517" s="263"/>
      <c r="AO517" s="269"/>
    </row>
    <row r="518" spans="3:41" x14ac:dyDescent="0.25">
      <c r="C518" s="268"/>
      <c r="E518" s="263"/>
      <c r="F518" s="263"/>
      <c r="G518" s="263"/>
      <c r="H518" s="263"/>
      <c r="I518" s="263"/>
      <c r="J518" s="263"/>
      <c r="K518" s="263"/>
      <c r="L518" s="263"/>
      <c r="M518" s="263"/>
      <c r="N518" s="263"/>
      <c r="O518" s="263"/>
      <c r="P518" s="263"/>
      <c r="Q518" s="263"/>
      <c r="R518" s="263"/>
      <c r="S518" s="263"/>
      <c r="T518" s="263"/>
      <c r="U518" s="263"/>
      <c r="V518" s="263"/>
      <c r="W518" s="263"/>
      <c r="X518" s="263"/>
      <c r="Y518" s="263"/>
      <c r="Z518" s="263"/>
      <c r="AA518" s="263"/>
      <c r="AB518" s="263"/>
      <c r="AC518" s="263"/>
      <c r="AD518" s="263"/>
      <c r="AE518" s="263"/>
      <c r="AF518" s="263"/>
      <c r="AG518" s="263"/>
      <c r="AH518" s="263"/>
      <c r="AI518" s="263"/>
      <c r="AJ518" s="263"/>
      <c r="AK518" s="263"/>
      <c r="AL518" s="263"/>
      <c r="AM518" s="263"/>
      <c r="AN518" s="263"/>
      <c r="AO518" s="269"/>
    </row>
    <row r="519" spans="3:41" x14ac:dyDescent="0.25">
      <c r="C519" s="268"/>
      <c r="E519" s="263"/>
      <c r="F519" s="263"/>
      <c r="G519" s="263"/>
      <c r="H519" s="263"/>
      <c r="I519" s="263"/>
      <c r="J519" s="263"/>
      <c r="K519" s="263"/>
      <c r="L519" s="263"/>
      <c r="M519" s="263"/>
      <c r="N519" s="263"/>
      <c r="O519" s="263"/>
      <c r="P519" s="263"/>
      <c r="Q519" s="263"/>
      <c r="R519" s="263"/>
      <c r="S519" s="263"/>
      <c r="T519" s="263"/>
      <c r="U519" s="263"/>
      <c r="V519" s="263"/>
      <c r="W519" s="263"/>
      <c r="X519" s="263"/>
      <c r="Y519" s="263"/>
      <c r="Z519" s="263"/>
      <c r="AA519" s="263"/>
      <c r="AB519" s="263"/>
      <c r="AC519" s="263"/>
      <c r="AD519" s="263"/>
      <c r="AE519" s="263"/>
      <c r="AF519" s="263"/>
      <c r="AG519" s="263"/>
      <c r="AH519" s="263"/>
      <c r="AI519" s="263"/>
      <c r="AJ519" s="263"/>
      <c r="AK519" s="263"/>
      <c r="AL519" s="263"/>
      <c r="AM519" s="263"/>
      <c r="AN519" s="263"/>
      <c r="AO519" s="269"/>
    </row>
    <row r="520" spans="3:41" x14ac:dyDescent="0.25">
      <c r="C520" s="268"/>
      <c r="E520" s="263"/>
      <c r="F520" s="263"/>
      <c r="G520" s="263"/>
      <c r="H520" s="263"/>
      <c r="I520" s="263"/>
      <c r="J520" s="263"/>
      <c r="K520" s="263"/>
      <c r="L520" s="263"/>
      <c r="M520" s="263"/>
      <c r="N520" s="263"/>
      <c r="O520" s="263"/>
      <c r="P520" s="263"/>
      <c r="Q520" s="263"/>
      <c r="R520" s="263"/>
      <c r="S520" s="263"/>
      <c r="T520" s="263"/>
      <c r="U520" s="263"/>
      <c r="V520" s="263"/>
      <c r="W520" s="263"/>
      <c r="X520" s="263"/>
      <c r="Y520" s="263"/>
      <c r="Z520" s="263"/>
      <c r="AA520" s="263"/>
      <c r="AB520" s="263"/>
      <c r="AC520" s="263"/>
      <c r="AD520" s="263"/>
      <c r="AE520" s="263"/>
      <c r="AF520" s="263"/>
      <c r="AG520" s="263"/>
      <c r="AH520" s="263"/>
      <c r="AI520" s="263"/>
      <c r="AJ520" s="263"/>
      <c r="AK520" s="263"/>
      <c r="AL520" s="263"/>
      <c r="AM520" s="263"/>
      <c r="AN520" s="263"/>
      <c r="AO520" s="269"/>
    </row>
    <row r="521" spans="3:41" x14ac:dyDescent="0.25">
      <c r="C521" s="268"/>
      <c r="E521" s="263"/>
      <c r="F521" s="263"/>
      <c r="G521" s="263"/>
      <c r="H521" s="263"/>
      <c r="I521" s="263"/>
      <c r="J521" s="263"/>
      <c r="K521" s="263"/>
      <c r="L521" s="263"/>
      <c r="M521" s="263"/>
      <c r="N521" s="263"/>
      <c r="O521" s="263"/>
      <c r="P521" s="263"/>
      <c r="Q521" s="263"/>
      <c r="R521" s="263"/>
      <c r="S521" s="263"/>
      <c r="T521" s="263"/>
      <c r="U521" s="263"/>
      <c r="V521" s="263"/>
      <c r="W521" s="263"/>
      <c r="X521" s="263"/>
      <c r="Y521" s="263"/>
      <c r="Z521" s="263"/>
      <c r="AA521" s="263"/>
      <c r="AB521" s="263"/>
      <c r="AC521" s="263"/>
      <c r="AD521" s="263"/>
      <c r="AE521" s="263"/>
      <c r="AF521" s="263"/>
      <c r="AG521" s="263"/>
      <c r="AH521" s="263"/>
      <c r="AI521" s="263"/>
      <c r="AJ521" s="263"/>
      <c r="AK521" s="263"/>
      <c r="AL521" s="263"/>
      <c r="AM521" s="263"/>
      <c r="AN521" s="263"/>
      <c r="AO521" s="269"/>
    </row>
    <row r="522" spans="3:41" x14ac:dyDescent="0.25">
      <c r="C522" s="268"/>
      <c r="E522" s="263"/>
      <c r="F522" s="263"/>
      <c r="G522" s="263"/>
      <c r="H522" s="263"/>
      <c r="I522" s="263"/>
      <c r="J522" s="263"/>
      <c r="K522" s="263"/>
      <c r="L522" s="263"/>
      <c r="M522" s="263"/>
      <c r="N522" s="263"/>
      <c r="O522" s="263"/>
      <c r="P522" s="263"/>
      <c r="Q522" s="263"/>
      <c r="R522" s="263"/>
      <c r="S522" s="263"/>
      <c r="T522" s="263"/>
      <c r="U522" s="263"/>
      <c r="V522" s="263"/>
      <c r="W522" s="263"/>
      <c r="X522" s="263"/>
      <c r="Y522" s="263"/>
      <c r="Z522" s="263"/>
      <c r="AA522" s="263"/>
      <c r="AB522" s="263"/>
      <c r="AC522" s="263"/>
      <c r="AD522" s="263"/>
      <c r="AE522" s="263"/>
      <c r="AF522" s="263"/>
      <c r="AG522" s="263"/>
      <c r="AH522" s="263"/>
      <c r="AI522" s="263"/>
      <c r="AJ522" s="263"/>
      <c r="AK522" s="263"/>
      <c r="AL522" s="263"/>
      <c r="AM522" s="263"/>
      <c r="AN522" s="263"/>
      <c r="AO522" s="269"/>
    </row>
    <row r="523" spans="3:41" x14ac:dyDescent="0.25">
      <c r="C523" s="268"/>
      <c r="E523" s="263"/>
      <c r="F523" s="263"/>
      <c r="G523" s="263"/>
      <c r="H523" s="263"/>
      <c r="I523" s="263"/>
      <c r="J523" s="263"/>
      <c r="K523" s="263"/>
      <c r="L523" s="263"/>
      <c r="M523" s="263"/>
      <c r="N523" s="263"/>
      <c r="O523" s="263"/>
      <c r="P523" s="263"/>
      <c r="Q523" s="263"/>
      <c r="R523" s="263"/>
      <c r="S523" s="263"/>
      <c r="T523" s="263"/>
      <c r="U523" s="263"/>
      <c r="V523" s="263"/>
      <c r="W523" s="263"/>
      <c r="X523" s="263"/>
      <c r="Y523" s="263"/>
      <c r="Z523" s="263"/>
      <c r="AA523" s="263"/>
      <c r="AB523" s="263"/>
      <c r="AC523" s="263"/>
      <c r="AD523" s="263"/>
      <c r="AE523" s="263"/>
      <c r="AF523" s="263"/>
      <c r="AG523" s="263"/>
      <c r="AH523" s="263"/>
      <c r="AI523" s="263"/>
      <c r="AJ523" s="263"/>
      <c r="AK523" s="263"/>
      <c r="AL523" s="263"/>
      <c r="AM523" s="263"/>
      <c r="AN523" s="263"/>
      <c r="AO523" s="269"/>
    </row>
    <row r="524" spans="3:41" x14ac:dyDescent="0.25">
      <c r="C524" s="268"/>
      <c r="E524" s="263"/>
      <c r="F524" s="263"/>
      <c r="G524" s="263"/>
      <c r="H524" s="263"/>
      <c r="I524" s="263"/>
      <c r="J524" s="263"/>
      <c r="K524" s="263"/>
      <c r="L524" s="263"/>
      <c r="M524" s="263"/>
      <c r="N524" s="263"/>
      <c r="O524" s="263"/>
      <c r="P524" s="263"/>
      <c r="Q524" s="263"/>
      <c r="R524" s="263"/>
      <c r="S524" s="263"/>
      <c r="T524" s="263"/>
      <c r="U524" s="263"/>
      <c r="V524" s="263"/>
      <c r="W524" s="263"/>
      <c r="X524" s="263"/>
      <c r="Y524" s="263"/>
      <c r="Z524" s="263"/>
      <c r="AA524" s="263"/>
      <c r="AB524" s="263"/>
      <c r="AC524" s="263"/>
      <c r="AD524" s="263"/>
      <c r="AE524" s="263"/>
      <c r="AF524" s="263"/>
      <c r="AG524" s="263"/>
      <c r="AH524" s="263"/>
      <c r="AI524" s="263"/>
      <c r="AJ524" s="263"/>
      <c r="AK524" s="263"/>
      <c r="AL524" s="263"/>
      <c r="AM524" s="263"/>
      <c r="AN524" s="263"/>
      <c r="AO524" s="269"/>
    </row>
    <row r="525" spans="3:41" x14ac:dyDescent="0.25">
      <c r="C525" s="268"/>
      <c r="E525" s="263"/>
      <c r="F525" s="263"/>
      <c r="G525" s="263"/>
      <c r="H525" s="263"/>
      <c r="I525" s="263"/>
      <c r="J525" s="263"/>
      <c r="K525" s="263"/>
      <c r="L525" s="263"/>
      <c r="M525" s="263"/>
      <c r="N525" s="263"/>
      <c r="O525" s="263"/>
      <c r="P525" s="263"/>
      <c r="Q525" s="263"/>
      <c r="R525" s="263"/>
      <c r="S525" s="263"/>
      <c r="T525" s="263"/>
      <c r="U525" s="263"/>
      <c r="V525" s="263"/>
      <c r="W525" s="263"/>
      <c r="X525" s="263"/>
      <c r="Y525" s="263"/>
      <c r="Z525" s="263"/>
      <c r="AA525" s="263"/>
      <c r="AB525" s="263"/>
      <c r="AC525" s="263"/>
      <c r="AD525" s="263"/>
      <c r="AE525" s="263"/>
      <c r="AF525" s="263"/>
      <c r="AG525" s="263"/>
      <c r="AH525" s="263"/>
      <c r="AI525" s="263"/>
      <c r="AJ525" s="263"/>
      <c r="AK525" s="263"/>
      <c r="AL525" s="263"/>
      <c r="AM525" s="263"/>
      <c r="AN525" s="263"/>
      <c r="AO525" s="269"/>
    </row>
    <row r="526" spans="3:41" x14ac:dyDescent="0.25">
      <c r="C526" s="268"/>
      <c r="E526" s="263"/>
      <c r="F526" s="263"/>
      <c r="G526" s="263"/>
      <c r="H526" s="263"/>
      <c r="I526" s="263"/>
      <c r="J526" s="263"/>
      <c r="K526" s="263"/>
      <c r="L526" s="263"/>
      <c r="M526" s="263"/>
      <c r="N526" s="263"/>
      <c r="O526" s="263"/>
      <c r="P526" s="263"/>
      <c r="Q526" s="263"/>
      <c r="R526" s="263"/>
      <c r="S526" s="263"/>
      <c r="T526" s="263"/>
      <c r="U526" s="263"/>
      <c r="V526" s="263"/>
      <c r="W526" s="263"/>
      <c r="X526" s="263"/>
      <c r="Y526" s="263"/>
      <c r="Z526" s="263"/>
      <c r="AA526" s="263"/>
      <c r="AB526" s="263"/>
      <c r="AC526" s="263"/>
      <c r="AD526" s="263"/>
      <c r="AE526" s="263"/>
      <c r="AF526" s="263"/>
      <c r="AG526" s="263"/>
      <c r="AH526" s="263"/>
      <c r="AI526" s="263"/>
      <c r="AJ526" s="263"/>
      <c r="AK526" s="263"/>
      <c r="AL526" s="263"/>
      <c r="AM526" s="263"/>
      <c r="AN526" s="263"/>
      <c r="AO526" s="269"/>
    </row>
    <row r="527" spans="3:41" x14ac:dyDescent="0.25">
      <c r="C527" s="268"/>
      <c r="E527" s="263"/>
      <c r="F527" s="263"/>
      <c r="G527" s="263"/>
      <c r="H527" s="263"/>
      <c r="I527" s="263"/>
      <c r="J527" s="263"/>
      <c r="K527" s="263"/>
      <c r="L527" s="263"/>
      <c r="M527" s="263"/>
      <c r="N527" s="263"/>
      <c r="O527" s="263"/>
      <c r="P527" s="263"/>
      <c r="Q527" s="263"/>
      <c r="R527" s="263"/>
      <c r="S527" s="263"/>
      <c r="T527" s="263"/>
      <c r="U527" s="263"/>
      <c r="V527" s="263"/>
      <c r="W527" s="263"/>
      <c r="X527" s="263"/>
      <c r="Y527" s="263"/>
      <c r="Z527" s="263"/>
      <c r="AA527" s="263"/>
      <c r="AB527" s="263"/>
      <c r="AC527" s="263"/>
      <c r="AD527" s="263"/>
      <c r="AE527" s="263"/>
      <c r="AF527" s="263"/>
      <c r="AG527" s="263"/>
      <c r="AH527" s="263"/>
      <c r="AI527" s="263"/>
      <c r="AJ527" s="263"/>
      <c r="AK527" s="263"/>
      <c r="AL527" s="263"/>
      <c r="AM527" s="263"/>
      <c r="AN527" s="263"/>
      <c r="AO527" s="269"/>
    </row>
    <row r="528" spans="3:41" x14ac:dyDescent="0.25">
      <c r="C528" s="268"/>
      <c r="E528" s="263"/>
      <c r="F528" s="263"/>
      <c r="G528" s="263"/>
      <c r="H528" s="263"/>
      <c r="I528" s="263"/>
      <c r="J528" s="263"/>
      <c r="K528" s="263"/>
      <c r="L528" s="263"/>
      <c r="M528" s="263"/>
      <c r="N528" s="263"/>
      <c r="O528" s="263"/>
      <c r="P528" s="263"/>
      <c r="Q528" s="263"/>
      <c r="R528" s="263"/>
      <c r="S528" s="263"/>
      <c r="T528" s="263"/>
      <c r="U528" s="263"/>
      <c r="V528" s="263"/>
      <c r="W528" s="263"/>
      <c r="X528" s="263"/>
      <c r="Y528" s="263"/>
      <c r="Z528" s="263"/>
      <c r="AA528" s="263"/>
      <c r="AB528" s="263"/>
      <c r="AC528" s="263"/>
      <c r="AD528" s="263"/>
      <c r="AE528" s="263"/>
      <c r="AF528" s="263"/>
      <c r="AG528" s="263"/>
      <c r="AH528" s="263"/>
      <c r="AI528" s="263"/>
      <c r="AJ528" s="263"/>
      <c r="AK528" s="263"/>
      <c r="AL528" s="263"/>
      <c r="AM528" s="263"/>
      <c r="AN528" s="263"/>
      <c r="AO528" s="269"/>
    </row>
    <row r="529" spans="3:42" x14ac:dyDescent="0.25">
      <c r="C529" s="278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279"/>
      <c r="AP529" s="3">
        <v>1</v>
      </c>
    </row>
    <row r="530" spans="3:42" ht="54" customHeight="1" thickBot="1" x14ac:dyDescent="0.3">
      <c r="C530" s="272"/>
      <c r="D530" s="273"/>
      <c r="E530" s="273"/>
      <c r="F530" s="273"/>
      <c r="G530" s="273"/>
      <c r="H530" s="273"/>
      <c r="I530" s="273"/>
      <c r="J530" s="273"/>
      <c r="K530" s="273"/>
      <c r="L530" s="273"/>
      <c r="M530" s="273"/>
      <c r="N530" s="273"/>
      <c r="O530" s="273"/>
      <c r="P530" s="273"/>
      <c r="Q530" s="273"/>
      <c r="R530" s="273"/>
      <c r="S530" s="273"/>
      <c r="T530" s="273"/>
      <c r="U530" s="273"/>
      <c r="V530" s="273"/>
      <c r="W530" s="273"/>
      <c r="X530" s="273"/>
      <c r="Y530" s="273"/>
      <c r="Z530" s="273"/>
      <c r="AA530" s="273"/>
      <c r="AB530" s="273"/>
      <c r="AC530" s="273"/>
      <c r="AD530" s="273"/>
      <c r="AE530" s="273"/>
      <c r="AF530" s="273"/>
      <c r="AG530" s="273"/>
      <c r="AH530" s="273"/>
      <c r="AI530" s="273"/>
      <c r="AJ530" s="273"/>
      <c r="AK530" s="273"/>
      <c r="AL530" s="273"/>
      <c r="AM530" s="273"/>
      <c r="AN530" s="273"/>
      <c r="AO530" s="274"/>
    </row>
    <row r="531" spans="3:42" x14ac:dyDescent="0.25">
      <c r="C531" s="264"/>
      <c r="D531" s="265"/>
      <c r="E531" s="265"/>
      <c r="F531" s="265"/>
      <c r="G531" s="265"/>
      <c r="H531" s="265"/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  <c r="AJ531" s="265"/>
      <c r="AK531" s="265"/>
      <c r="AL531" s="265"/>
      <c r="AM531" s="265"/>
      <c r="AN531" s="265"/>
      <c r="AO531" s="280"/>
    </row>
    <row r="532" spans="3:42" x14ac:dyDescent="0.25">
      <c r="C532" s="268"/>
      <c r="AO532" s="281"/>
    </row>
    <row r="533" spans="3:42" x14ac:dyDescent="0.25">
      <c r="C533" s="268"/>
      <c r="AO533" s="281"/>
    </row>
    <row r="534" spans="3:42" x14ac:dyDescent="0.25">
      <c r="C534" s="268"/>
      <c r="AO534" s="281"/>
    </row>
    <row r="535" spans="3:42" x14ac:dyDescent="0.25">
      <c r="C535" s="268"/>
      <c r="AO535" s="281"/>
    </row>
    <row r="536" spans="3:42" x14ac:dyDescent="0.25">
      <c r="C536" s="268"/>
      <c r="AO536" s="281"/>
    </row>
    <row r="537" spans="3:42" x14ac:dyDescent="0.25">
      <c r="C537" s="268"/>
      <c r="AO537" s="281"/>
    </row>
    <row r="538" spans="3:42" x14ac:dyDescent="0.25">
      <c r="C538" s="268"/>
      <c r="AO538" s="281"/>
    </row>
    <row r="539" spans="3:42" x14ac:dyDescent="0.25">
      <c r="C539" s="268"/>
      <c r="AO539" s="281"/>
    </row>
    <row r="540" spans="3:42" x14ac:dyDescent="0.25">
      <c r="C540" s="268"/>
      <c r="AO540" s="281"/>
    </row>
    <row r="541" spans="3:42" x14ac:dyDescent="0.25">
      <c r="C541" s="268"/>
      <c r="AO541" s="281"/>
    </row>
    <row r="542" spans="3:42" x14ac:dyDescent="0.25">
      <c r="C542" s="268"/>
      <c r="AO542" s="281"/>
    </row>
    <row r="543" spans="3:42" x14ac:dyDescent="0.25">
      <c r="C543" s="268"/>
      <c r="AO543" s="281"/>
    </row>
    <row r="544" spans="3:42" x14ac:dyDescent="0.25">
      <c r="C544" s="268"/>
      <c r="AO544" s="281"/>
    </row>
    <row r="545" spans="3:41" x14ac:dyDescent="0.25">
      <c r="C545" s="268"/>
      <c r="AO545" s="281"/>
    </row>
    <row r="546" spans="3:41" x14ac:dyDescent="0.25">
      <c r="C546" s="268"/>
      <c r="AO546" s="281"/>
    </row>
    <row r="547" spans="3:41" x14ac:dyDescent="0.25">
      <c r="C547" s="268"/>
      <c r="AO547" s="281"/>
    </row>
    <row r="548" spans="3:41" x14ac:dyDescent="0.25">
      <c r="C548" s="268"/>
      <c r="AO548" s="281"/>
    </row>
    <row r="549" spans="3:41" x14ac:dyDescent="0.25">
      <c r="C549" s="268"/>
      <c r="AO549" s="281"/>
    </row>
    <row r="550" spans="3:41" x14ac:dyDescent="0.25">
      <c r="C550" s="268"/>
      <c r="AO550" s="281"/>
    </row>
    <row r="551" spans="3:41" x14ac:dyDescent="0.25">
      <c r="C551" s="268"/>
      <c r="AO551" s="281"/>
    </row>
    <row r="552" spans="3:41" x14ac:dyDescent="0.25">
      <c r="C552" s="268"/>
      <c r="AO552" s="281"/>
    </row>
    <row r="553" spans="3:41" x14ac:dyDescent="0.25">
      <c r="C553" s="268"/>
      <c r="AO553" s="281"/>
    </row>
    <row r="554" spans="3:41" x14ac:dyDescent="0.25">
      <c r="C554" s="268"/>
      <c r="AO554" s="281"/>
    </row>
    <row r="555" spans="3:41" x14ac:dyDescent="0.25">
      <c r="C555" s="268"/>
      <c r="AO555" s="281"/>
    </row>
    <row r="556" spans="3:41" x14ac:dyDescent="0.25">
      <c r="C556" s="268"/>
      <c r="AO556" s="281"/>
    </row>
    <row r="557" spans="3:41" x14ac:dyDescent="0.25">
      <c r="C557" s="268"/>
      <c r="AO557" s="281"/>
    </row>
    <row r="558" spans="3:41" x14ac:dyDescent="0.25">
      <c r="C558" s="268"/>
      <c r="AO558" s="281"/>
    </row>
    <row r="559" spans="3:41" x14ac:dyDescent="0.25">
      <c r="C559" s="268"/>
      <c r="AO559" s="281"/>
    </row>
    <row r="560" spans="3:41" x14ac:dyDescent="0.25">
      <c r="C560" s="268"/>
      <c r="AO560" s="281"/>
    </row>
    <row r="561" spans="3:41" x14ac:dyDescent="0.25">
      <c r="C561" s="268"/>
      <c r="AO561" s="281"/>
    </row>
    <row r="562" spans="3:41" x14ac:dyDescent="0.25">
      <c r="C562" s="268"/>
      <c r="AO562" s="281"/>
    </row>
    <row r="563" spans="3:41" x14ac:dyDescent="0.25">
      <c r="C563" s="268"/>
      <c r="AO563" s="281"/>
    </row>
    <row r="564" spans="3:41" x14ac:dyDescent="0.25">
      <c r="C564" s="268"/>
      <c r="AO564" s="281"/>
    </row>
    <row r="565" spans="3:41" x14ac:dyDescent="0.25">
      <c r="C565" s="268"/>
      <c r="AO565" s="281"/>
    </row>
    <row r="566" spans="3:41" x14ac:dyDescent="0.25">
      <c r="C566" s="268"/>
      <c r="AO566" s="281"/>
    </row>
    <row r="567" spans="3:41" x14ac:dyDescent="0.25">
      <c r="C567" s="268"/>
      <c r="AO567" s="281"/>
    </row>
    <row r="568" spans="3:41" x14ac:dyDescent="0.25">
      <c r="C568" s="268"/>
      <c r="AO568" s="281"/>
    </row>
    <row r="569" spans="3:41" x14ac:dyDescent="0.25">
      <c r="C569" s="268"/>
      <c r="AO569" s="281"/>
    </row>
    <row r="570" spans="3:41" x14ac:dyDescent="0.25">
      <c r="C570" s="268"/>
      <c r="AO570" s="281"/>
    </row>
    <row r="571" spans="3:41" x14ac:dyDescent="0.25">
      <c r="C571" s="268"/>
      <c r="AO571" s="281"/>
    </row>
    <row r="572" spans="3:41" x14ac:dyDescent="0.25">
      <c r="C572" s="268"/>
      <c r="AO572" s="281"/>
    </row>
    <row r="573" spans="3:41" x14ac:dyDescent="0.25">
      <c r="C573" s="268"/>
      <c r="AO573" s="281"/>
    </row>
    <row r="574" spans="3:41" ht="16.5" thickBot="1" x14ac:dyDescent="0.3">
      <c r="C574" s="282"/>
      <c r="D574" s="283"/>
      <c r="E574" s="283"/>
      <c r="F574" s="283"/>
      <c r="G574" s="283"/>
      <c r="H574" s="283"/>
      <c r="I574" s="283"/>
      <c r="J574" s="283"/>
      <c r="K574" s="283"/>
      <c r="L574" s="283"/>
      <c r="M574" s="283"/>
      <c r="N574" s="283"/>
      <c r="O574" s="283"/>
      <c r="P574" s="283"/>
      <c r="Q574" s="283"/>
      <c r="R574" s="283"/>
      <c r="S574" s="283"/>
      <c r="T574" s="283"/>
      <c r="U574" s="283"/>
      <c r="V574" s="283"/>
      <c r="W574" s="283"/>
      <c r="X574" s="283"/>
      <c r="Y574" s="283"/>
      <c r="Z574" s="283"/>
      <c r="AA574" s="283"/>
      <c r="AB574" s="283"/>
      <c r="AC574" s="283"/>
      <c r="AD574" s="283"/>
      <c r="AE574" s="283"/>
      <c r="AF574" s="283"/>
      <c r="AG574" s="283"/>
      <c r="AH574" s="283"/>
      <c r="AI574" s="283"/>
      <c r="AJ574" s="283"/>
      <c r="AK574" s="283"/>
      <c r="AL574" s="283"/>
      <c r="AM574" s="283"/>
      <c r="AN574" s="283"/>
      <c r="AO574" s="284"/>
    </row>
    <row r="575" spans="3:41" ht="16.5" thickBot="1" x14ac:dyDescent="0.3">
      <c r="C575" s="278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279"/>
    </row>
    <row r="576" spans="3:41" x14ac:dyDescent="0.25">
      <c r="C576" s="285"/>
      <c r="D576" s="286"/>
      <c r="E576" s="286"/>
      <c r="F576" s="286"/>
      <c r="G576" s="286"/>
      <c r="H576" s="286"/>
      <c r="I576" s="286"/>
      <c r="J576" s="286"/>
      <c r="K576" s="286"/>
      <c r="L576" s="286"/>
      <c r="M576" s="286"/>
      <c r="N576" s="286"/>
      <c r="O576" s="286"/>
      <c r="P576" s="286"/>
      <c r="Q576" s="286"/>
      <c r="R576" s="286"/>
      <c r="S576" s="286"/>
      <c r="T576" s="286"/>
      <c r="U576" s="286"/>
      <c r="V576" s="286"/>
      <c r="W576" s="286"/>
      <c r="X576" s="286"/>
      <c r="Y576" s="286"/>
      <c r="Z576" s="286"/>
      <c r="AA576" s="286"/>
      <c r="AB576" s="286"/>
      <c r="AC576" s="286"/>
      <c r="AD576" s="286"/>
      <c r="AE576" s="286"/>
      <c r="AF576" s="286"/>
      <c r="AG576" s="286"/>
      <c r="AH576" s="286"/>
      <c r="AI576" s="286"/>
      <c r="AJ576" s="286"/>
      <c r="AK576" s="286"/>
      <c r="AL576" s="286"/>
      <c r="AM576" s="286"/>
      <c r="AN576" s="286"/>
      <c r="AO576" s="287"/>
    </row>
    <row r="577" spans="3:41" x14ac:dyDescent="0.25">
      <c r="C577" s="288"/>
      <c r="D577" s="220"/>
      <c r="E577" s="220"/>
      <c r="F577" s="220"/>
      <c r="G577" s="220"/>
      <c r="H577" s="220"/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  <c r="AJ577" s="220"/>
      <c r="AK577" s="220"/>
      <c r="AL577" s="220"/>
      <c r="AM577" s="220"/>
      <c r="AN577" s="220"/>
      <c r="AO577" s="289"/>
    </row>
    <row r="578" spans="3:41" x14ac:dyDescent="0.25">
      <c r="C578" s="288"/>
      <c r="D578" s="220"/>
      <c r="E578" s="220"/>
      <c r="F578" s="220"/>
      <c r="G578" s="220"/>
      <c r="H578" s="220"/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  <c r="AJ578" s="220"/>
      <c r="AK578" s="220"/>
      <c r="AL578" s="220"/>
      <c r="AM578" s="220"/>
      <c r="AN578" s="220"/>
      <c r="AO578" s="289"/>
    </row>
    <row r="579" spans="3:41" ht="16.5" thickBot="1" x14ac:dyDescent="0.3">
      <c r="C579" s="290"/>
      <c r="D579" s="291"/>
      <c r="E579" s="291"/>
      <c r="F579" s="291"/>
      <c r="G579" s="291"/>
      <c r="H579" s="291"/>
      <c r="I579" s="291"/>
      <c r="J579" s="291"/>
      <c r="K579" s="291"/>
      <c r="L579" s="291"/>
      <c r="M579" s="291"/>
      <c r="N579" s="291"/>
      <c r="O579" s="291"/>
      <c r="P579" s="291"/>
      <c r="Q579" s="291"/>
      <c r="R579" s="291"/>
      <c r="S579" s="291"/>
      <c r="T579" s="291"/>
      <c r="U579" s="291"/>
      <c r="V579" s="291"/>
      <c r="W579" s="291"/>
      <c r="X579" s="291"/>
      <c r="Y579" s="291"/>
      <c r="Z579" s="291"/>
      <c r="AA579" s="291"/>
      <c r="AB579" s="291"/>
      <c r="AC579" s="291"/>
      <c r="AD579" s="291"/>
      <c r="AE579" s="291"/>
      <c r="AF579" s="291"/>
      <c r="AG579" s="291"/>
      <c r="AH579" s="291"/>
      <c r="AI579" s="291"/>
      <c r="AJ579" s="291"/>
      <c r="AK579" s="291"/>
      <c r="AL579" s="291"/>
      <c r="AM579" s="291"/>
      <c r="AN579" s="291"/>
      <c r="AO579" s="292"/>
    </row>
    <row r="580" spans="3:41" ht="16.5" thickBot="1" x14ac:dyDescent="0.3"/>
    <row r="581" spans="3:41" x14ac:dyDescent="0.25">
      <c r="C581" s="264"/>
      <c r="D581" s="265"/>
      <c r="E581" s="265"/>
      <c r="F581" s="265"/>
      <c r="G581" s="265"/>
      <c r="H581" s="265"/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  <c r="AJ581" s="265"/>
      <c r="AK581" s="265"/>
      <c r="AL581" s="265"/>
      <c r="AM581" s="265"/>
      <c r="AN581" s="265"/>
      <c r="AO581" s="280"/>
    </row>
    <row r="582" spans="3:41" x14ac:dyDescent="0.25">
      <c r="C582" s="268"/>
      <c r="AO582" s="281"/>
    </row>
    <row r="583" spans="3:41" x14ac:dyDescent="0.25">
      <c r="C583" s="268"/>
      <c r="AO583" s="281"/>
    </row>
    <row r="584" spans="3:41" x14ac:dyDescent="0.25">
      <c r="C584" s="268"/>
      <c r="AO584" s="281"/>
    </row>
    <row r="585" spans="3:41" x14ac:dyDescent="0.25">
      <c r="C585" s="268"/>
      <c r="AO585" s="281"/>
    </row>
    <row r="586" spans="3:41" x14ac:dyDescent="0.25">
      <c r="C586" s="268"/>
      <c r="AO586" s="281"/>
    </row>
    <row r="587" spans="3:41" x14ac:dyDescent="0.25">
      <c r="C587" s="268"/>
      <c r="AO587" s="281"/>
    </row>
    <row r="588" spans="3:41" x14ac:dyDescent="0.25">
      <c r="C588" s="268"/>
      <c r="AO588" s="281"/>
    </row>
    <row r="589" spans="3:41" x14ac:dyDescent="0.25">
      <c r="C589" s="268"/>
      <c r="AO589" s="281"/>
    </row>
    <row r="590" spans="3:41" x14ac:dyDescent="0.25">
      <c r="C590" s="268"/>
      <c r="AO590" s="281"/>
    </row>
    <row r="591" spans="3:41" x14ac:dyDescent="0.25">
      <c r="C591" s="268"/>
      <c r="AO591" s="281"/>
    </row>
    <row r="592" spans="3:41" x14ac:dyDescent="0.25">
      <c r="C592" s="268"/>
      <c r="AO592" s="281"/>
    </row>
    <row r="593" spans="3:41" x14ac:dyDescent="0.25">
      <c r="C593" s="268"/>
      <c r="AO593" s="281"/>
    </row>
    <row r="594" spans="3:41" x14ac:dyDescent="0.25">
      <c r="C594" s="268"/>
      <c r="AO594" s="281"/>
    </row>
    <row r="595" spans="3:41" x14ac:dyDescent="0.25">
      <c r="C595" s="268"/>
      <c r="AO595" s="281"/>
    </row>
    <row r="596" spans="3:41" x14ac:dyDescent="0.25">
      <c r="C596" s="268"/>
      <c r="AO596" s="281"/>
    </row>
    <row r="597" spans="3:41" x14ac:dyDescent="0.25">
      <c r="C597" s="268"/>
      <c r="AO597" s="281"/>
    </row>
    <row r="598" spans="3:41" x14ac:dyDescent="0.25">
      <c r="C598" s="268"/>
      <c r="AO598" s="281"/>
    </row>
    <row r="599" spans="3:41" x14ac:dyDescent="0.25">
      <c r="C599" s="268"/>
      <c r="AO599" s="281"/>
    </row>
    <row r="600" spans="3:41" x14ac:dyDescent="0.25">
      <c r="C600" s="268"/>
      <c r="AO600" s="281"/>
    </row>
    <row r="601" spans="3:41" x14ac:dyDescent="0.25">
      <c r="C601" s="268"/>
      <c r="AO601" s="281"/>
    </row>
    <row r="602" spans="3:41" x14ac:dyDescent="0.25">
      <c r="C602" s="268"/>
      <c r="AO602" s="281"/>
    </row>
    <row r="603" spans="3:41" x14ac:dyDescent="0.25">
      <c r="C603" s="268"/>
      <c r="AO603" s="281"/>
    </row>
    <row r="604" spans="3:41" x14ac:dyDescent="0.25">
      <c r="C604" s="268"/>
      <c r="AO604" s="281"/>
    </row>
    <row r="605" spans="3:41" x14ac:dyDescent="0.25">
      <c r="C605" s="268"/>
      <c r="AO605" s="281"/>
    </row>
    <row r="606" spans="3:41" x14ac:dyDescent="0.25">
      <c r="C606" s="268"/>
      <c r="AO606" s="281"/>
    </row>
    <row r="607" spans="3:41" x14ac:dyDescent="0.25">
      <c r="C607" s="268"/>
      <c r="AO607" s="281"/>
    </row>
    <row r="608" spans="3:41" x14ac:dyDescent="0.25">
      <c r="C608" s="268"/>
      <c r="AO608" s="281"/>
    </row>
    <row r="609" spans="3:41" x14ac:dyDescent="0.25">
      <c r="C609" s="268"/>
      <c r="AO609" s="281"/>
    </row>
    <row r="610" spans="3:41" x14ac:dyDescent="0.25">
      <c r="C610" s="268"/>
      <c r="AO610" s="281"/>
    </row>
    <row r="611" spans="3:41" x14ac:dyDescent="0.25">
      <c r="C611" s="268"/>
      <c r="AO611" s="281"/>
    </row>
    <row r="612" spans="3:41" x14ac:dyDescent="0.25">
      <c r="C612" s="268"/>
      <c r="AO612" s="281"/>
    </row>
    <row r="613" spans="3:41" x14ac:dyDescent="0.25">
      <c r="C613" s="268"/>
      <c r="AO613" s="281"/>
    </row>
    <row r="614" spans="3:41" x14ac:dyDescent="0.25">
      <c r="C614" s="268"/>
      <c r="AO614" s="281"/>
    </row>
    <row r="615" spans="3:41" x14ac:dyDescent="0.25">
      <c r="C615" s="268"/>
      <c r="AO615" s="281"/>
    </row>
    <row r="616" spans="3:41" x14ac:dyDescent="0.25">
      <c r="C616" s="268"/>
      <c r="AO616" s="281"/>
    </row>
    <row r="617" spans="3:41" x14ac:dyDescent="0.25">
      <c r="C617" s="268"/>
      <c r="AO617" s="281"/>
    </row>
    <row r="618" spans="3:41" x14ac:dyDescent="0.25">
      <c r="C618" s="268"/>
      <c r="AO618" s="281"/>
    </row>
    <row r="619" spans="3:41" x14ac:dyDescent="0.25">
      <c r="C619" s="268"/>
      <c r="AO619" s="281"/>
    </row>
    <row r="620" spans="3:41" x14ac:dyDescent="0.25">
      <c r="C620" s="268"/>
      <c r="AO620" s="281"/>
    </row>
    <row r="621" spans="3:41" ht="16.5" thickBot="1" x14ac:dyDescent="0.3">
      <c r="C621" s="282"/>
      <c r="D621" s="283"/>
      <c r="E621" s="283"/>
      <c r="F621" s="283"/>
      <c r="G621" s="283"/>
      <c r="H621" s="283"/>
      <c r="I621" s="283"/>
      <c r="J621" s="283"/>
      <c r="K621" s="283"/>
      <c r="L621" s="283"/>
      <c r="M621" s="283"/>
      <c r="N621" s="283"/>
      <c r="O621" s="283"/>
      <c r="P621" s="283"/>
      <c r="Q621" s="283"/>
      <c r="R621" s="283"/>
      <c r="S621" s="283"/>
      <c r="T621" s="283"/>
      <c r="U621" s="283"/>
      <c r="V621" s="283"/>
      <c r="W621" s="283"/>
      <c r="X621" s="283"/>
      <c r="Y621" s="283"/>
      <c r="Z621" s="283"/>
      <c r="AA621" s="283"/>
      <c r="AB621" s="283"/>
      <c r="AC621" s="283"/>
      <c r="AD621" s="283"/>
      <c r="AE621" s="283"/>
      <c r="AF621" s="283"/>
      <c r="AG621" s="283"/>
      <c r="AH621" s="283"/>
      <c r="AI621" s="283"/>
      <c r="AJ621" s="283"/>
      <c r="AK621" s="283"/>
      <c r="AL621" s="283"/>
      <c r="AM621" s="283"/>
      <c r="AN621" s="283"/>
      <c r="AO621" s="284"/>
    </row>
    <row r="622" spans="3:41" ht="16.5" thickBot="1" x14ac:dyDescent="0.3">
      <c r="C622" s="288"/>
      <c r="D622" s="220"/>
      <c r="E622" s="220"/>
      <c r="F622" s="220"/>
      <c r="G622" s="220"/>
      <c r="H622" s="220"/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  <c r="AJ622" s="220"/>
      <c r="AK622" s="220"/>
      <c r="AL622" s="220"/>
      <c r="AM622" s="220"/>
      <c r="AN622" s="220"/>
      <c r="AO622" s="289"/>
    </row>
    <row r="623" spans="3:41" x14ac:dyDescent="0.25">
      <c r="C623" s="285"/>
      <c r="D623" s="286"/>
      <c r="E623" s="286"/>
      <c r="F623" s="286"/>
      <c r="G623" s="286"/>
      <c r="H623" s="286"/>
      <c r="I623" s="286"/>
      <c r="J623" s="286"/>
      <c r="K623" s="286"/>
      <c r="L623" s="286"/>
      <c r="M623" s="286"/>
      <c r="N623" s="286"/>
      <c r="O623" s="286"/>
      <c r="P623" s="286"/>
      <c r="Q623" s="286"/>
      <c r="R623" s="286"/>
      <c r="S623" s="286"/>
      <c r="T623" s="286"/>
      <c r="U623" s="286"/>
      <c r="V623" s="286"/>
      <c r="W623" s="286"/>
      <c r="X623" s="286"/>
      <c r="Y623" s="286"/>
      <c r="Z623" s="286"/>
      <c r="AA623" s="286"/>
      <c r="AB623" s="286"/>
      <c r="AC623" s="286"/>
      <c r="AD623" s="286"/>
      <c r="AE623" s="286"/>
      <c r="AF623" s="286"/>
      <c r="AG623" s="286"/>
      <c r="AH623" s="286"/>
      <c r="AI623" s="286"/>
      <c r="AJ623" s="286"/>
      <c r="AK623" s="286"/>
      <c r="AL623" s="286"/>
      <c r="AM623" s="286"/>
      <c r="AN623" s="286"/>
      <c r="AO623" s="287"/>
    </row>
    <row r="624" spans="3:41" x14ac:dyDescent="0.25">
      <c r="C624" s="288"/>
      <c r="D624" s="220"/>
      <c r="E624" s="220"/>
      <c r="F624" s="220"/>
      <c r="G624" s="220"/>
      <c r="H624" s="220"/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  <c r="AJ624" s="220"/>
      <c r="AK624" s="220"/>
      <c r="AL624" s="220"/>
      <c r="AM624" s="220"/>
      <c r="AN624" s="220"/>
      <c r="AO624" s="289"/>
    </row>
    <row r="625" spans="3:41" x14ac:dyDescent="0.25">
      <c r="C625" s="288"/>
      <c r="D625" s="220"/>
      <c r="E625" s="220"/>
      <c r="F625" s="220"/>
      <c r="G625" s="220"/>
      <c r="H625" s="220"/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  <c r="AJ625" s="220"/>
      <c r="AK625" s="220"/>
      <c r="AL625" s="220"/>
      <c r="AM625" s="220"/>
      <c r="AN625" s="220"/>
      <c r="AO625" s="289"/>
    </row>
    <row r="626" spans="3:41" ht="16.5" thickBot="1" x14ac:dyDescent="0.3">
      <c r="C626" s="290"/>
      <c r="D626" s="291"/>
      <c r="E626" s="291"/>
      <c r="F626" s="291"/>
      <c r="G626" s="291"/>
      <c r="H626" s="291"/>
      <c r="I626" s="291"/>
      <c r="J626" s="291"/>
      <c r="K626" s="291"/>
      <c r="L626" s="291"/>
      <c r="M626" s="291"/>
      <c r="N626" s="291"/>
      <c r="O626" s="291"/>
      <c r="P626" s="291"/>
      <c r="Q626" s="291"/>
      <c r="R626" s="291"/>
      <c r="S626" s="291"/>
      <c r="T626" s="291"/>
      <c r="U626" s="291"/>
      <c r="V626" s="291"/>
      <c r="W626" s="291"/>
      <c r="X626" s="291"/>
      <c r="Y626" s="291"/>
      <c r="Z626" s="291"/>
      <c r="AA626" s="291"/>
      <c r="AB626" s="291"/>
      <c r="AC626" s="291"/>
      <c r="AD626" s="291"/>
      <c r="AE626" s="291"/>
      <c r="AF626" s="291"/>
      <c r="AG626" s="291"/>
      <c r="AH626" s="291"/>
      <c r="AI626" s="291"/>
      <c r="AJ626" s="291"/>
      <c r="AK626" s="291"/>
      <c r="AL626" s="291"/>
      <c r="AM626" s="291"/>
      <c r="AN626" s="291"/>
      <c r="AO626" s="292"/>
    </row>
    <row r="627" spans="3:41" ht="16.5" thickBot="1" x14ac:dyDescent="0.3"/>
    <row r="628" spans="3:41" x14ac:dyDescent="0.25">
      <c r="C628" s="264"/>
      <c r="D628" s="265"/>
      <c r="E628" s="265"/>
      <c r="F628" s="265"/>
      <c r="G628" s="265"/>
      <c r="H628" s="265"/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  <c r="AJ628" s="265"/>
      <c r="AK628" s="265"/>
      <c r="AL628" s="265"/>
      <c r="AM628" s="265"/>
      <c r="AN628" s="265"/>
      <c r="AO628" s="280"/>
    </row>
    <row r="629" spans="3:41" x14ac:dyDescent="0.25">
      <c r="C629" s="268"/>
      <c r="AO629" s="281"/>
    </row>
    <row r="630" spans="3:41" x14ac:dyDescent="0.25">
      <c r="C630" s="268"/>
      <c r="AO630" s="281"/>
    </row>
    <row r="631" spans="3:41" x14ac:dyDescent="0.25">
      <c r="C631" s="268"/>
      <c r="AO631" s="281"/>
    </row>
    <row r="632" spans="3:41" x14ac:dyDescent="0.25">
      <c r="C632" s="268"/>
      <c r="AO632" s="281"/>
    </row>
    <row r="633" spans="3:41" x14ac:dyDescent="0.25">
      <c r="C633" s="268"/>
      <c r="AO633" s="281"/>
    </row>
    <row r="634" spans="3:41" x14ac:dyDescent="0.25">
      <c r="C634" s="268"/>
      <c r="AO634" s="281"/>
    </row>
    <row r="635" spans="3:41" x14ac:dyDescent="0.25">
      <c r="C635" s="268"/>
      <c r="AO635" s="281"/>
    </row>
    <row r="636" spans="3:41" x14ac:dyDescent="0.25">
      <c r="C636" s="268"/>
      <c r="AO636" s="281"/>
    </row>
    <row r="637" spans="3:41" x14ac:dyDescent="0.25">
      <c r="C637" s="268"/>
      <c r="AO637" s="281"/>
    </row>
    <row r="638" spans="3:41" x14ac:dyDescent="0.25">
      <c r="C638" s="268"/>
      <c r="AO638" s="281"/>
    </row>
    <row r="639" spans="3:41" x14ac:dyDescent="0.25">
      <c r="C639" s="268"/>
      <c r="AO639" s="281"/>
    </row>
    <row r="640" spans="3:41" x14ac:dyDescent="0.25">
      <c r="C640" s="268"/>
      <c r="AO640" s="281"/>
    </row>
    <row r="641" spans="3:41" x14ac:dyDescent="0.25">
      <c r="C641" s="268"/>
      <c r="AO641" s="281"/>
    </row>
    <row r="642" spans="3:41" x14ac:dyDescent="0.25">
      <c r="C642" s="268"/>
      <c r="AO642" s="281"/>
    </row>
    <row r="643" spans="3:41" x14ac:dyDescent="0.25">
      <c r="C643" s="268"/>
      <c r="AO643" s="281"/>
    </row>
    <row r="644" spans="3:41" x14ac:dyDescent="0.25">
      <c r="C644" s="268"/>
      <c r="AO644" s="281"/>
    </row>
    <row r="645" spans="3:41" x14ac:dyDescent="0.25">
      <c r="C645" s="268"/>
      <c r="AO645" s="281"/>
    </row>
    <row r="646" spans="3:41" x14ac:dyDescent="0.25">
      <c r="C646" s="268"/>
      <c r="AO646" s="281"/>
    </row>
    <row r="647" spans="3:41" x14ac:dyDescent="0.25">
      <c r="C647" s="268"/>
      <c r="AO647" s="281"/>
    </row>
    <row r="648" spans="3:41" x14ac:dyDescent="0.25">
      <c r="C648" s="268"/>
      <c r="AO648" s="281"/>
    </row>
    <row r="649" spans="3:41" x14ac:dyDescent="0.25">
      <c r="C649" s="268"/>
      <c r="AO649" s="281"/>
    </row>
    <row r="650" spans="3:41" x14ac:dyDescent="0.25">
      <c r="C650" s="268"/>
      <c r="AO650" s="281"/>
    </row>
    <row r="651" spans="3:41" x14ac:dyDescent="0.25">
      <c r="C651" s="268"/>
      <c r="AO651" s="281"/>
    </row>
    <row r="652" spans="3:41" x14ac:dyDescent="0.25">
      <c r="C652" s="268"/>
      <c r="AO652" s="281"/>
    </row>
    <row r="653" spans="3:41" x14ac:dyDescent="0.25">
      <c r="C653" s="268"/>
      <c r="AO653" s="281"/>
    </row>
    <row r="654" spans="3:41" x14ac:dyDescent="0.25">
      <c r="C654" s="268"/>
      <c r="AO654" s="281"/>
    </row>
    <row r="655" spans="3:41" x14ac:dyDescent="0.25">
      <c r="C655" s="268"/>
      <c r="AO655" s="281"/>
    </row>
    <row r="656" spans="3:41" x14ac:dyDescent="0.25">
      <c r="C656" s="268"/>
      <c r="AO656" s="281"/>
    </row>
    <row r="657" spans="3:41" x14ac:dyDescent="0.25">
      <c r="C657" s="268"/>
      <c r="AO657" s="281"/>
    </row>
    <row r="658" spans="3:41" x14ac:dyDescent="0.25">
      <c r="C658" s="268"/>
      <c r="AO658" s="281"/>
    </row>
    <row r="659" spans="3:41" x14ac:dyDescent="0.25">
      <c r="C659" s="268"/>
      <c r="AO659" s="281"/>
    </row>
    <row r="660" spans="3:41" x14ac:dyDescent="0.25">
      <c r="C660" s="268"/>
      <c r="AO660" s="281"/>
    </row>
    <row r="661" spans="3:41" x14ac:dyDescent="0.25">
      <c r="C661" s="268"/>
      <c r="AO661" s="281"/>
    </row>
    <row r="662" spans="3:41" x14ac:dyDescent="0.25">
      <c r="C662" s="268"/>
      <c r="AO662" s="281"/>
    </row>
    <row r="663" spans="3:41" x14ac:dyDescent="0.25">
      <c r="C663" s="268"/>
      <c r="AO663" s="281"/>
    </row>
    <row r="664" spans="3:41" x14ac:dyDescent="0.25">
      <c r="C664" s="268"/>
      <c r="AO664" s="281"/>
    </row>
    <row r="665" spans="3:41" x14ac:dyDescent="0.25">
      <c r="C665" s="268"/>
      <c r="AO665" s="281"/>
    </row>
    <row r="666" spans="3:41" x14ac:dyDescent="0.25">
      <c r="C666" s="268"/>
      <c r="AO666" s="281"/>
    </row>
    <row r="667" spans="3:41" x14ac:dyDescent="0.25">
      <c r="C667" s="268"/>
      <c r="AO667" s="281"/>
    </row>
    <row r="668" spans="3:41" x14ac:dyDescent="0.25">
      <c r="C668" s="268"/>
      <c r="AO668" s="281"/>
    </row>
    <row r="669" spans="3:41" x14ac:dyDescent="0.25">
      <c r="C669" s="268"/>
      <c r="AO669" s="281"/>
    </row>
    <row r="670" spans="3:41" x14ac:dyDescent="0.25">
      <c r="C670" s="268"/>
      <c r="AO670" s="281"/>
    </row>
    <row r="671" spans="3:41" x14ac:dyDescent="0.25">
      <c r="C671" s="268"/>
      <c r="AO671" s="281"/>
    </row>
    <row r="672" spans="3:41" x14ac:dyDescent="0.25">
      <c r="C672" s="268"/>
      <c r="AO672" s="281"/>
    </row>
    <row r="673" spans="3:41" x14ac:dyDescent="0.25">
      <c r="C673" s="268"/>
      <c r="AO673" s="281"/>
    </row>
    <row r="674" spans="3:41" x14ac:dyDescent="0.25">
      <c r="C674" s="268"/>
      <c r="AO674" s="281"/>
    </row>
    <row r="675" spans="3:41" x14ac:dyDescent="0.25">
      <c r="C675" s="268"/>
      <c r="AO675" s="281"/>
    </row>
    <row r="676" spans="3:41" x14ac:dyDescent="0.25">
      <c r="C676" s="268"/>
      <c r="AO676" s="281"/>
    </row>
    <row r="677" spans="3:41" x14ac:dyDescent="0.25">
      <c r="C677" s="268"/>
      <c r="AO677" s="281"/>
    </row>
    <row r="678" spans="3:41" x14ac:dyDescent="0.25">
      <c r="C678" s="268"/>
      <c r="AO678" s="281"/>
    </row>
    <row r="679" spans="3:41" x14ac:dyDescent="0.25">
      <c r="C679" s="268"/>
      <c r="AO679" s="281"/>
    </row>
    <row r="680" spans="3:41" ht="16.5" thickBot="1" x14ac:dyDescent="0.3">
      <c r="C680" s="282"/>
      <c r="D680" s="283"/>
      <c r="E680" s="283"/>
      <c r="F680" s="283"/>
      <c r="G680" s="283"/>
      <c r="H680" s="283"/>
      <c r="I680" s="283"/>
      <c r="J680" s="283"/>
      <c r="K680" s="283"/>
      <c r="L680" s="283"/>
      <c r="M680" s="283"/>
      <c r="N680" s="283"/>
      <c r="O680" s="283"/>
      <c r="P680" s="283"/>
      <c r="Q680" s="283"/>
      <c r="R680" s="283"/>
      <c r="S680" s="283"/>
      <c r="T680" s="283"/>
      <c r="U680" s="283"/>
      <c r="V680" s="283"/>
      <c r="W680" s="283"/>
      <c r="X680" s="283"/>
      <c r="Y680" s="283"/>
      <c r="Z680" s="283"/>
      <c r="AA680" s="283"/>
      <c r="AB680" s="283"/>
      <c r="AC680" s="283"/>
      <c r="AD680" s="283"/>
      <c r="AE680" s="283"/>
      <c r="AF680" s="283"/>
      <c r="AG680" s="283"/>
      <c r="AH680" s="283"/>
      <c r="AI680" s="283"/>
      <c r="AJ680" s="283"/>
      <c r="AK680" s="283"/>
      <c r="AL680" s="283"/>
      <c r="AM680" s="283"/>
      <c r="AN680" s="283"/>
      <c r="AO680" s="284"/>
    </row>
    <row r="681" spans="3:41" ht="16.5" thickBot="1" x14ac:dyDescent="0.3">
      <c r="C681" s="288" t="s">
        <v>128</v>
      </c>
      <c r="D681" s="220"/>
      <c r="E681" s="220"/>
      <c r="F681" s="220"/>
      <c r="G681" s="220"/>
      <c r="H681" s="220"/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  <c r="AJ681" s="220"/>
      <c r="AK681" s="220"/>
      <c r="AL681" s="220"/>
      <c r="AM681" s="220"/>
      <c r="AN681" s="220"/>
      <c r="AO681" s="289"/>
    </row>
    <row r="682" spans="3:41" x14ac:dyDescent="0.25">
      <c r="C682" s="285" t="s">
        <v>129</v>
      </c>
      <c r="D682" s="286"/>
      <c r="E682" s="286"/>
      <c r="F682" s="286"/>
      <c r="G682" s="286"/>
      <c r="H682" s="286"/>
      <c r="I682" s="286"/>
      <c r="J682" s="286"/>
      <c r="K682" s="286"/>
      <c r="L682" s="286"/>
      <c r="M682" s="286"/>
      <c r="N682" s="286"/>
      <c r="O682" s="286"/>
      <c r="P682" s="286"/>
      <c r="Q682" s="286"/>
      <c r="R682" s="286"/>
      <c r="S682" s="286"/>
      <c r="T682" s="286"/>
      <c r="U682" s="286"/>
      <c r="V682" s="286"/>
      <c r="W682" s="286"/>
      <c r="X682" s="286"/>
      <c r="Y682" s="286"/>
      <c r="Z682" s="286"/>
      <c r="AA682" s="286"/>
      <c r="AB682" s="286"/>
      <c r="AC682" s="286"/>
      <c r="AD682" s="286"/>
      <c r="AE682" s="286"/>
      <c r="AF682" s="286"/>
      <c r="AG682" s="286"/>
      <c r="AH682" s="286"/>
      <c r="AI682" s="286"/>
      <c r="AJ682" s="286"/>
      <c r="AK682" s="286"/>
      <c r="AL682" s="286"/>
      <c r="AM682" s="286"/>
      <c r="AN682" s="286"/>
      <c r="AO682" s="287"/>
    </row>
    <row r="683" spans="3:41" x14ac:dyDescent="0.25">
      <c r="C683" s="288"/>
      <c r="D683" s="220"/>
      <c r="E683" s="220"/>
      <c r="F683" s="220"/>
      <c r="G683" s="220"/>
      <c r="H683" s="220"/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  <c r="AJ683" s="220"/>
      <c r="AK683" s="220"/>
      <c r="AL683" s="220"/>
      <c r="AM683" s="220"/>
      <c r="AN683" s="220"/>
      <c r="AO683" s="289"/>
    </row>
    <row r="684" spans="3:41" x14ac:dyDescent="0.25">
      <c r="C684" s="288"/>
      <c r="D684" s="220"/>
      <c r="E684" s="220"/>
      <c r="F684" s="220"/>
      <c r="G684" s="220"/>
      <c r="H684" s="220"/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  <c r="AJ684" s="220"/>
      <c r="AK684" s="220"/>
      <c r="AL684" s="220"/>
      <c r="AM684" s="220"/>
      <c r="AN684" s="220"/>
      <c r="AO684" s="289"/>
    </row>
    <row r="685" spans="3:41" ht="16.5" thickBot="1" x14ac:dyDescent="0.3">
      <c r="C685" s="290"/>
      <c r="D685" s="291"/>
      <c r="E685" s="291"/>
      <c r="F685" s="291"/>
      <c r="G685" s="291"/>
      <c r="H685" s="291"/>
      <c r="I685" s="291"/>
      <c r="J685" s="291"/>
      <c r="K685" s="291"/>
      <c r="L685" s="291"/>
      <c r="M685" s="291"/>
      <c r="N685" s="291"/>
      <c r="O685" s="291"/>
      <c r="P685" s="291"/>
      <c r="Q685" s="291"/>
      <c r="R685" s="291"/>
      <c r="S685" s="291"/>
      <c r="T685" s="291"/>
      <c r="U685" s="291"/>
      <c r="V685" s="291"/>
      <c r="W685" s="291"/>
      <c r="X685" s="291"/>
      <c r="Y685" s="291"/>
      <c r="Z685" s="291"/>
      <c r="AA685" s="291"/>
      <c r="AB685" s="291"/>
      <c r="AC685" s="291"/>
      <c r="AD685" s="291"/>
      <c r="AE685" s="291"/>
      <c r="AF685" s="291"/>
      <c r="AG685" s="291"/>
      <c r="AH685" s="291"/>
      <c r="AI685" s="291"/>
      <c r="AJ685" s="291"/>
      <c r="AK685" s="291"/>
      <c r="AL685" s="291"/>
      <c r="AM685" s="291"/>
      <c r="AN685" s="291"/>
      <c r="AO685" s="292"/>
    </row>
  </sheetData>
  <mergeCells count="276">
    <mergeCell ref="C623:AO626"/>
    <mergeCell ref="C681:AO681"/>
    <mergeCell ref="C682:AO685"/>
    <mergeCell ref="C483:AO483"/>
    <mergeCell ref="C529:AO529"/>
    <mergeCell ref="C530:AO530"/>
    <mergeCell ref="C575:AO575"/>
    <mergeCell ref="C576:AO579"/>
    <mergeCell ref="C622:AO622"/>
    <mergeCell ref="C346:AO346"/>
    <mergeCell ref="C391:AO391"/>
    <mergeCell ref="C392:AO392"/>
    <mergeCell ref="C436:AO436"/>
    <mergeCell ref="C437:AO437"/>
    <mergeCell ref="C482:AO482"/>
    <mergeCell ref="C203:AO203"/>
    <mergeCell ref="C252:AO252"/>
    <mergeCell ref="C253:AO253"/>
    <mergeCell ref="C295:AO295"/>
    <mergeCell ref="C296:AO296"/>
    <mergeCell ref="C345:AO345"/>
    <mergeCell ref="D118:L118"/>
    <mergeCell ref="M118:T118"/>
    <mergeCell ref="U118:AB118"/>
    <mergeCell ref="C160:AO160"/>
    <mergeCell ref="C161:AO161"/>
    <mergeCell ref="C202:AO202"/>
    <mergeCell ref="AJ104:AN104"/>
    <mergeCell ref="AO104:AP104"/>
    <mergeCell ref="C108:AP110"/>
    <mergeCell ref="D116:AB116"/>
    <mergeCell ref="AZ116:CL116"/>
    <mergeCell ref="D117:L117"/>
    <mergeCell ref="M117:T117"/>
    <mergeCell ref="U117:AB117"/>
    <mergeCell ref="AJ103:AN103"/>
    <mergeCell ref="AO103:AP103"/>
    <mergeCell ref="D104:H104"/>
    <mergeCell ref="I104:M104"/>
    <mergeCell ref="N104:R104"/>
    <mergeCell ref="S104:T104"/>
    <mergeCell ref="U104:Z104"/>
    <mergeCell ref="AA104:AB104"/>
    <mergeCell ref="AC104:AG104"/>
    <mergeCell ref="AH104:AI104"/>
    <mergeCell ref="AJ102:AN102"/>
    <mergeCell ref="AO102:AP102"/>
    <mergeCell ref="D103:H103"/>
    <mergeCell ref="I103:M103"/>
    <mergeCell ref="N103:R103"/>
    <mergeCell ref="S103:T103"/>
    <mergeCell ref="U103:Z103"/>
    <mergeCell ref="AA103:AB103"/>
    <mergeCell ref="AC103:AG103"/>
    <mergeCell ref="AH103:AI103"/>
    <mergeCell ref="N102:R102"/>
    <mergeCell ref="S102:T102"/>
    <mergeCell ref="U102:Z102"/>
    <mergeCell ref="AA102:AB102"/>
    <mergeCell ref="AC102:AG102"/>
    <mergeCell ref="AH102:AI102"/>
    <mergeCell ref="L98:N98"/>
    <mergeCell ref="P98:R98"/>
    <mergeCell ref="AL98:AO98"/>
    <mergeCell ref="AQ98:AU98"/>
    <mergeCell ref="D101:H102"/>
    <mergeCell ref="I101:M102"/>
    <mergeCell ref="N101:T101"/>
    <mergeCell ref="U101:AB101"/>
    <mergeCell ref="AC101:AI101"/>
    <mergeCell ref="AJ101:AP101"/>
    <mergeCell ref="Y97:AA97"/>
    <mergeCell ref="AB97:AD97"/>
    <mergeCell ref="AE97:AG97"/>
    <mergeCell ref="AH97:AJ97"/>
    <mergeCell ref="AK97:AO97"/>
    <mergeCell ref="AQ97:AU97"/>
    <mergeCell ref="Y96:AA96"/>
    <mergeCell ref="AB96:AD96"/>
    <mergeCell ref="AE96:AG96"/>
    <mergeCell ref="AH96:AJ96"/>
    <mergeCell ref="AK96:AO96"/>
    <mergeCell ref="D97:L97"/>
    <mergeCell ref="M97:O97"/>
    <mergeCell ref="P97:R97"/>
    <mergeCell ref="S97:U97"/>
    <mergeCell ref="V97:X97"/>
    <mergeCell ref="AE95:AG95"/>
    <mergeCell ref="AH95:AJ95"/>
    <mergeCell ref="AK95:AO95"/>
    <mergeCell ref="D96:F96"/>
    <mergeCell ref="G96:I96"/>
    <mergeCell ref="J96:L96"/>
    <mergeCell ref="M96:O96"/>
    <mergeCell ref="P96:R96"/>
    <mergeCell ref="S96:U96"/>
    <mergeCell ref="V96:X96"/>
    <mergeCell ref="AK94:AO94"/>
    <mergeCell ref="D95:F95"/>
    <mergeCell ref="G95:I95"/>
    <mergeCell ref="J95:L95"/>
    <mergeCell ref="M95:O95"/>
    <mergeCell ref="P95:R95"/>
    <mergeCell ref="S95:U95"/>
    <mergeCell ref="V95:X95"/>
    <mergeCell ref="Y95:AA95"/>
    <mergeCell ref="AB95:AD95"/>
    <mergeCell ref="S94:U94"/>
    <mergeCell ref="V94:X94"/>
    <mergeCell ref="Y94:AA94"/>
    <mergeCell ref="AB94:AD94"/>
    <mergeCell ref="AE94:AG94"/>
    <mergeCell ref="AH94:AJ94"/>
    <mergeCell ref="Y93:AA93"/>
    <mergeCell ref="AB93:AD93"/>
    <mergeCell ref="AE93:AG93"/>
    <mergeCell ref="AH93:AJ93"/>
    <mergeCell ref="AK93:AO93"/>
    <mergeCell ref="D94:F94"/>
    <mergeCell ref="G94:I94"/>
    <mergeCell ref="J94:L94"/>
    <mergeCell ref="M94:O94"/>
    <mergeCell ref="P94:R94"/>
    <mergeCell ref="AB92:AD92"/>
    <mergeCell ref="AE92:AG92"/>
    <mergeCell ref="AH92:AJ92"/>
    <mergeCell ref="D93:F93"/>
    <mergeCell ref="G93:I93"/>
    <mergeCell ref="J93:L93"/>
    <mergeCell ref="M93:O93"/>
    <mergeCell ref="P93:R93"/>
    <mergeCell ref="S93:U93"/>
    <mergeCell ref="V93:X93"/>
    <mergeCell ref="J92:L92"/>
    <mergeCell ref="M92:O92"/>
    <mergeCell ref="P92:R92"/>
    <mergeCell ref="S92:U92"/>
    <mergeCell ref="V92:X92"/>
    <mergeCell ref="Y92:AA92"/>
    <mergeCell ref="AI77:AM77"/>
    <mergeCell ref="AN77:AO77"/>
    <mergeCell ref="D84:AO85"/>
    <mergeCell ref="D90:AO90"/>
    <mergeCell ref="D91:F92"/>
    <mergeCell ref="G91:L91"/>
    <mergeCell ref="M91:X91"/>
    <mergeCell ref="Y91:AJ91"/>
    <mergeCell ref="AK91:AO92"/>
    <mergeCell ref="G92:I92"/>
    <mergeCell ref="AI76:AM76"/>
    <mergeCell ref="AN76:AO76"/>
    <mergeCell ref="C77:G77"/>
    <mergeCell ref="H77:L77"/>
    <mergeCell ref="M77:Q77"/>
    <mergeCell ref="R77:S77"/>
    <mergeCell ref="T77:Y77"/>
    <mergeCell ref="Z77:AA77"/>
    <mergeCell ref="AB77:AF77"/>
    <mergeCell ref="AG77:AH77"/>
    <mergeCell ref="AI75:AM75"/>
    <mergeCell ref="AN75:AO75"/>
    <mergeCell ref="C76:G76"/>
    <mergeCell ref="H76:L76"/>
    <mergeCell ref="M76:Q76"/>
    <mergeCell ref="R76:S76"/>
    <mergeCell ref="T76:Y76"/>
    <mergeCell ref="Z76:AA76"/>
    <mergeCell ref="AB76:AF76"/>
    <mergeCell ref="AG76:AH76"/>
    <mergeCell ref="AI74:AM74"/>
    <mergeCell ref="AN74:AO74"/>
    <mergeCell ref="C75:G75"/>
    <mergeCell ref="H75:L75"/>
    <mergeCell ref="M75:Q75"/>
    <mergeCell ref="R75:S75"/>
    <mergeCell ref="T75:Y75"/>
    <mergeCell ref="Z75:AA75"/>
    <mergeCell ref="AB75:AF75"/>
    <mergeCell ref="AG75:AH75"/>
    <mergeCell ref="M74:Q74"/>
    <mergeCell ref="R74:S74"/>
    <mergeCell ref="T74:Y74"/>
    <mergeCell ref="Z74:AA74"/>
    <mergeCell ref="AB74:AF74"/>
    <mergeCell ref="AG74:AH74"/>
    <mergeCell ref="AB69:AF69"/>
    <mergeCell ref="AG69:AH69"/>
    <mergeCell ref="AI69:AM69"/>
    <mergeCell ref="AN69:AO69"/>
    <mergeCell ref="C73:G74"/>
    <mergeCell ref="H73:L74"/>
    <mergeCell ref="M73:S73"/>
    <mergeCell ref="T73:AA73"/>
    <mergeCell ref="AB73:AH73"/>
    <mergeCell ref="AI73:AO73"/>
    <mergeCell ref="AB68:AF68"/>
    <mergeCell ref="AG68:AH68"/>
    <mergeCell ref="AI68:AM68"/>
    <mergeCell ref="AN68:AO68"/>
    <mergeCell ref="C69:G69"/>
    <mergeCell ref="H69:L69"/>
    <mergeCell ref="M69:Q69"/>
    <mergeCell ref="R69:S69"/>
    <mergeCell ref="T69:Y69"/>
    <mergeCell ref="Z69:AA69"/>
    <mergeCell ref="AB67:AF67"/>
    <mergeCell ref="AG67:AH67"/>
    <mergeCell ref="AI67:AM67"/>
    <mergeCell ref="AN67:AO67"/>
    <mergeCell ref="C68:G68"/>
    <mergeCell ref="H68:L68"/>
    <mergeCell ref="M68:Q68"/>
    <mergeCell ref="R68:S68"/>
    <mergeCell ref="T68:Y68"/>
    <mergeCell ref="Z68:AA68"/>
    <mergeCell ref="AB66:AF66"/>
    <mergeCell ref="AG66:AH66"/>
    <mergeCell ref="AI66:AM66"/>
    <mergeCell ref="AN66:AO66"/>
    <mergeCell ref="C67:G67"/>
    <mergeCell ref="H67:L67"/>
    <mergeCell ref="M67:Q67"/>
    <mergeCell ref="R67:S67"/>
    <mergeCell ref="T67:Y67"/>
    <mergeCell ref="Z67:AA67"/>
    <mergeCell ref="C65:G66"/>
    <mergeCell ref="H65:L66"/>
    <mergeCell ref="M65:S65"/>
    <mergeCell ref="T65:AA65"/>
    <mergeCell ref="AB65:AH65"/>
    <mergeCell ref="AI65:AO65"/>
    <mergeCell ref="M66:Q66"/>
    <mergeCell ref="R66:S66"/>
    <mergeCell ref="T66:Y66"/>
    <mergeCell ref="Z66:AA66"/>
    <mergeCell ref="H47:V47"/>
    <mergeCell ref="W47:Y47"/>
    <mergeCell ref="C53:C54"/>
    <mergeCell ref="D53:D54"/>
    <mergeCell ref="E53:E54"/>
    <mergeCell ref="F53:F54"/>
    <mergeCell ref="W40:AE40"/>
    <mergeCell ref="F43:M43"/>
    <mergeCell ref="N43:U43"/>
    <mergeCell ref="V43:AC43"/>
    <mergeCell ref="AD43:AK43"/>
    <mergeCell ref="F44:M44"/>
    <mergeCell ref="N44:U44"/>
    <mergeCell ref="V44:AC44"/>
    <mergeCell ref="AD44:AK44"/>
    <mergeCell ref="N27:AA27"/>
    <mergeCell ref="N29:AM29"/>
    <mergeCell ref="N32:X32"/>
    <mergeCell ref="W34:AE34"/>
    <mergeCell ref="W35:AE35"/>
    <mergeCell ref="H38:S39"/>
    <mergeCell ref="W38:AE38"/>
    <mergeCell ref="M18:X18"/>
    <mergeCell ref="AD18:AO18"/>
    <mergeCell ref="M20:X20"/>
    <mergeCell ref="M22:AO22"/>
    <mergeCell ref="N25:AO25"/>
    <mergeCell ref="N26:AO26"/>
    <mergeCell ref="C10:L10"/>
    <mergeCell ref="N10:AO10"/>
    <mergeCell ref="C11:L11"/>
    <mergeCell ref="N11:AO11"/>
    <mergeCell ref="C13:L13"/>
    <mergeCell ref="N13:AO13"/>
    <mergeCell ref="B2:AP2"/>
    <mergeCell ref="AE3:AF3"/>
    <mergeCell ref="B4:AO4"/>
    <mergeCell ref="C7:L8"/>
    <mergeCell ref="N7:AO8"/>
    <mergeCell ref="C9:L9"/>
    <mergeCell ref="N9:AO9"/>
  </mergeCells>
  <pageMargins left="0.25" right="0.25" top="0.75" bottom="0.75" header="0.3" footer="0.3"/>
  <pageSetup paperSize="9" scale="46" fitToHeight="0" orientation="landscape" horizontalDpi="300" r:id="rId1"/>
  <rowBreaks count="10" manualBreakCount="10">
    <brk id="61" max="42" man="1"/>
    <brk id="98" max="42" man="1"/>
    <brk id="119" max="42" man="1"/>
    <brk id="161" max="42" man="1"/>
    <brk id="204" max="42" man="1"/>
    <brk id="254" max="42" man="1"/>
    <brk id="296" max="42" man="1"/>
    <brk id="346" max="42" man="1"/>
    <brk id="392" max="42" man="1"/>
    <brk id="530" max="40" man="1"/>
  </rowBreaks>
  <colBreaks count="2" manualBreakCount="2">
    <brk id="85" max="1048575" man="1"/>
    <brk id="18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6CFC8-831C-42C1-ABE4-FFE25033D9FA}">
  <dimension ref="A1:K29"/>
  <sheetViews>
    <sheetView view="pageBreakPreview" topLeftCell="A16" zoomScaleNormal="100" zoomScaleSheetLayoutView="100" workbookViewId="0">
      <selection activeCell="H31" sqref="H31"/>
    </sheetView>
  </sheetViews>
  <sheetFormatPr baseColWidth="10" defaultColWidth="9.140625" defaultRowHeight="12.75" x14ac:dyDescent="0.25"/>
  <cols>
    <col min="1" max="1" width="9.140625" style="54"/>
    <col min="2" max="2" width="27.7109375" style="54" customWidth="1"/>
    <col min="3" max="3" width="17.42578125" style="54" customWidth="1"/>
    <col min="4" max="4" width="13.42578125" style="54" customWidth="1"/>
    <col min="5" max="5" width="9.140625" style="54"/>
    <col min="6" max="6" width="11.42578125" style="54" customWidth="1"/>
    <col min="7" max="7" width="9.140625" style="54"/>
    <col min="8" max="8" width="18.28515625" style="54" bestFit="1" customWidth="1"/>
    <col min="9" max="9" width="9.140625" style="54"/>
    <col min="10" max="10" width="17.85546875" style="54" customWidth="1"/>
    <col min="11" max="11" width="14.7109375" style="54" customWidth="1"/>
    <col min="12" max="16384" width="9.140625" style="54"/>
  </cols>
  <sheetData>
    <row r="1" spans="1:11" ht="14.25" x14ac:dyDescent="0.2">
      <c r="A1" s="432"/>
      <c r="B1" s="432"/>
      <c r="C1" s="432"/>
      <c r="D1" s="432"/>
      <c r="E1" s="432"/>
      <c r="F1" s="432"/>
      <c r="G1" s="432"/>
      <c r="H1" s="432"/>
      <c r="I1" s="432"/>
      <c r="J1" s="432"/>
      <c r="K1" s="432"/>
    </row>
    <row r="2" spans="1:11" ht="14.25" x14ac:dyDescent="0.2">
      <c r="A2" s="433"/>
      <c r="B2" s="433"/>
      <c r="C2" s="433"/>
      <c r="D2" s="433"/>
      <c r="E2" s="433"/>
      <c r="F2" s="433"/>
      <c r="G2" s="433"/>
      <c r="H2" s="433"/>
      <c r="I2" s="433"/>
      <c r="J2" s="433"/>
      <c r="K2" s="433"/>
    </row>
    <row r="3" spans="1:11" ht="18.75" x14ac:dyDescent="0.3">
      <c r="A3" s="434" t="s">
        <v>162</v>
      </c>
      <c r="B3" s="434"/>
      <c r="C3" s="434"/>
      <c r="D3" s="434"/>
      <c r="E3" s="434"/>
      <c r="F3" s="434"/>
      <c r="G3" s="434"/>
      <c r="H3" s="434"/>
      <c r="I3" s="434"/>
      <c r="J3" s="434"/>
      <c r="K3" s="435"/>
    </row>
    <row r="4" spans="1:11" ht="15" x14ac:dyDescent="0.25">
      <c r="A4" s="433"/>
      <c r="B4" s="436"/>
      <c r="C4" s="436"/>
      <c r="D4" s="436"/>
      <c r="E4" s="436"/>
      <c r="F4" s="436"/>
      <c r="G4" s="436"/>
      <c r="H4" s="436"/>
      <c r="I4" s="436"/>
      <c r="J4" s="436"/>
      <c r="K4" s="436"/>
    </row>
    <row r="5" spans="1:11" ht="14.25" x14ac:dyDescent="0.2">
      <c r="A5" s="437" t="s">
        <v>163</v>
      </c>
      <c r="B5" s="438" t="s">
        <v>133</v>
      </c>
      <c r="C5" s="438"/>
      <c r="D5" s="438"/>
      <c r="E5" s="438"/>
      <c r="F5" s="438"/>
      <c r="G5" s="438"/>
      <c r="H5" s="438"/>
      <c r="I5" s="438"/>
      <c r="J5" s="438"/>
      <c r="K5" s="439"/>
    </row>
    <row r="6" spans="1:11" ht="14.25" x14ac:dyDescent="0.2">
      <c r="A6" s="437"/>
      <c r="B6" s="438"/>
      <c r="C6" s="438"/>
      <c r="D6" s="438"/>
      <c r="E6" s="438"/>
      <c r="F6" s="438"/>
      <c r="G6" s="438"/>
      <c r="H6" s="438"/>
      <c r="I6" s="438"/>
      <c r="J6" s="438"/>
      <c r="K6" s="439"/>
    </row>
    <row r="7" spans="1:11" ht="14.25" x14ac:dyDescent="0.2">
      <c r="A7" s="440"/>
      <c r="B7" s="439"/>
      <c r="C7" s="439"/>
      <c r="D7" s="439"/>
      <c r="E7" s="439"/>
      <c r="F7" s="439"/>
      <c r="G7" s="439"/>
      <c r="H7" s="439"/>
      <c r="I7" s="439"/>
      <c r="J7" s="439"/>
      <c r="K7" s="439"/>
    </row>
    <row r="8" spans="1:11" ht="15" thickBot="1" x14ac:dyDescent="0.25">
      <c r="A8" s="440"/>
      <c r="B8" s="439"/>
      <c r="C8" s="439"/>
      <c r="D8" s="439"/>
      <c r="E8" s="439"/>
      <c r="F8" s="439"/>
      <c r="G8" s="439"/>
      <c r="H8" s="439"/>
      <c r="I8" s="439"/>
      <c r="J8" s="439"/>
      <c r="K8" s="439"/>
    </row>
    <row r="9" spans="1:11" ht="15" x14ac:dyDescent="0.25">
      <c r="A9" s="441"/>
      <c r="B9" s="439"/>
      <c r="C9" s="439"/>
      <c r="D9" s="439"/>
      <c r="E9" s="439"/>
      <c r="F9" s="439"/>
      <c r="G9" s="439"/>
      <c r="H9" s="442" t="s">
        <v>164</v>
      </c>
      <c r="I9" s="443"/>
      <c r="J9" s="444" t="s">
        <v>165</v>
      </c>
      <c r="K9" s="445"/>
    </row>
    <row r="10" spans="1:11" ht="15.75" thickBot="1" x14ac:dyDescent="0.3">
      <c r="A10" s="446" t="s">
        <v>166</v>
      </c>
      <c r="B10" s="446"/>
      <c r="C10" s="446"/>
      <c r="D10" s="436"/>
      <c r="E10" s="436"/>
      <c r="F10" s="436"/>
      <c r="G10" s="436"/>
      <c r="H10" s="447" t="s">
        <v>167</v>
      </c>
      <c r="I10" s="448"/>
      <c r="J10" s="449" t="s">
        <v>168</v>
      </c>
      <c r="K10" s="450"/>
    </row>
    <row r="11" spans="1:11" ht="15" x14ac:dyDescent="0.25">
      <c r="A11" s="440"/>
      <c r="B11" s="440"/>
      <c r="C11" s="451"/>
      <c r="D11" s="436"/>
      <c r="E11" s="436"/>
      <c r="F11" s="436"/>
      <c r="G11" s="436"/>
      <c r="H11" s="436"/>
      <c r="I11" s="452"/>
      <c r="J11" s="453"/>
      <c r="K11" s="454"/>
    </row>
    <row r="12" spans="1:11" ht="15.75" thickBot="1" x14ac:dyDescent="0.3">
      <c r="A12" s="440"/>
      <c r="B12" s="440"/>
      <c r="C12" s="451"/>
      <c r="D12" s="436"/>
      <c r="E12" s="436"/>
      <c r="F12" s="436"/>
      <c r="G12" s="436"/>
      <c r="H12" s="436"/>
      <c r="I12" s="452"/>
      <c r="J12" s="454"/>
      <c r="K12" s="454"/>
    </row>
    <row r="13" spans="1:11" ht="15" x14ac:dyDescent="0.25">
      <c r="A13" s="436"/>
      <c r="B13" s="455" t="s">
        <v>169</v>
      </c>
      <c r="C13" s="456">
        <v>2083573.17</v>
      </c>
      <c r="D13" s="441"/>
      <c r="E13" s="457"/>
      <c r="F13" s="458" t="s">
        <v>170</v>
      </c>
      <c r="G13" s="459"/>
      <c r="H13" s="460" t="s">
        <v>171</v>
      </c>
      <c r="I13" s="460"/>
      <c r="J13" s="460"/>
      <c r="K13" s="461"/>
    </row>
    <row r="14" spans="1:11" ht="15" x14ac:dyDescent="0.25">
      <c r="A14" s="436"/>
      <c r="B14" s="462" t="s">
        <v>172</v>
      </c>
      <c r="C14" s="463">
        <v>689849</v>
      </c>
      <c r="D14" s="435"/>
      <c r="E14" s="464"/>
      <c r="F14" s="465" t="s">
        <v>173</v>
      </c>
      <c r="G14" s="466"/>
      <c r="H14" s="467" t="s">
        <v>171</v>
      </c>
      <c r="I14" s="467"/>
      <c r="J14" s="467"/>
      <c r="K14" s="468"/>
    </row>
    <row r="15" spans="1:11" ht="15" x14ac:dyDescent="0.25">
      <c r="A15" s="469"/>
      <c r="B15" s="470" t="s">
        <v>174</v>
      </c>
      <c r="C15" s="471">
        <v>44327</v>
      </c>
      <c r="D15" s="435"/>
      <c r="E15" s="464"/>
      <c r="F15" s="465" t="s">
        <v>175</v>
      </c>
      <c r="G15" s="466"/>
      <c r="H15" s="467" t="s">
        <v>176</v>
      </c>
      <c r="I15" s="467"/>
      <c r="J15" s="467"/>
      <c r="K15" s="468"/>
    </row>
    <row r="16" spans="1:11" ht="15" x14ac:dyDescent="0.25">
      <c r="A16" s="469"/>
      <c r="B16" s="462" t="s">
        <v>177</v>
      </c>
      <c r="C16" s="472" t="s">
        <v>178</v>
      </c>
      <c r="D16" s="435"/>
      <c r="E16" s="464"/>
      <c r="F16" s="465" t="s">
        <v>179</v>
      </c>
      <c r="G16" s="466"/>
      <c r="H16" s="467" t="s">
        <v>180</v>
      </c>
      <c r="I16" s="467"/>
      <c r="J16" s="467"/>
      <c r="K16" s="468"/>
    </row>
    <row r="17" spans="1:11" ht="15.75" thickBot="1" x14ac:dyDescent="0.25">
      <c r="A17" s="473"/>
      <c r="B17" s="474"/>
      <c r="C17" s="475"/>
      <c r="D17" s="435"/>
      <c r="E17" s="464"/>
      <c r="F17" s="476" t="s">
        <v>181</v>
      </c>
      <c r="G17" s="477"/>
      <c r="H17" s="478" t="s">
        <v>182</v>
      </c>
      <c r="I17" s="478"/>
      <c r="J17" s="478"/>
      <c r="K17" s="479"/>
    </row>
    <row r="18" spans="1:11" ht="15" x14ac:dyDescent="0.25">
      <c r="A18" s="436" t="s">
        <v>183</v>
      </c>
      <c r="B18" s="473"/>
      <c r="C18" s="436"/>
      <c r="D18" s="473"/>
      <c r="E18" s="436"/>
      <c r="F18" s="473"/>
      <c r="G18" s="436"/>
      <c r="H18" s="436"/>
      <c r="I18" s="436"/>
      <c r="J18" s="436"/>
      <c r="K18" s="436"/>
    </row>
    <row r="19" spans="1:11" ht="15.75" thickBot="1" x14ac:dyDescent="0.3">
      <c r="A19" s="436"/>
      <c r="B19" s="436"/>
      <c r="C19" s="436"/>
      <c r="D19" s="436"/>
      <c r="E19" s="436"/>
      <c r="F19" s="480"/>
      <c r="G19" s="480"/>
      <c r="H19" s="480"/>
      <c r="I19" s="481"/>
      <c r="J19" s="482"/>
      <c r="K19" s="441"/>
    </row>
    <row r="20" spans="1:11" ht="15" thickBot="1" x14ac:dyDescent="0.3">
      <c r="A20" s="483" t="s">
        <v>184</v>
      </c>
      <c r="B20" s="483" t="s">
        <v>185</v>
      </c>
      <c r="C20" s="483" t="s">
        <v>186</v>
      </c>
      <c r="D20" s="484"/>
      <c r="E20" s="484"/>
      <c r="F20" s="484"/>
      <c r="G20" s="484"/>
      <c r="H20" s="484"/>
      <c r="I20" s="485"/>
      <c r="J20" s="486" t="s">
        <v>187</v>
      </c>
      <c r="K20" s="487"/>
    </row>
    <row r="21" spans="1:11" ht="15" thickBot="1" x14ac:dyDescent="0.3">
      <c r="A21" s="488"/>
      <c r="B21" s="488"/>
      <c r="C21" s="489"/>
      <c r="D21" s="490" t="s">
        <v>188</v>
      </c>
      <c r="E21" s="485"/>
      <c r="F21" s="490" t="s">
        <v>189</v>
      </c>
      <c r="G21" s="485"/>
      <c r="H21" s="490" t="s">
        <v>190</v>
      </c>
      <c r="I21" s="485"/>
      <c r="J21" s="491"/>
      <c r="K21" s="492"/>
    </row>
    <row r="22" spans="1:11" ht="29.25" thickBot="1" x14ac:dyDescent="0.3">
      <c r="A22" s="488"/>
      <c r="B22" s="488"/>
      <c r="C22" s="493" t="s">
        <v>42</v>
      </c>
      <c r="D22" s="494" t="s">
        <v>191</v>
      </c>
      <c r="E22" s="495" t="s">
        <v>83</v>
      </c>
      <c r="F22" s="496" t="s">
        <v>191</v>
      </c>
      <c r="G22" s="495" t="s">
        <v>83</v>
      </c>
      <c r="H22" s="497" t="s">
        <v>191</v>
      </c>
      <c r="I22" s="495" t="s">
        <v>83</v>
      </c>
      <c r="J22" s="497" t="s">
        <v>191</v>
      </c>
      <c r="K22" s="498" t="s">
        <v>83</v>
      </c>
    </row>
    <row r="23" spans="1:11" ht="15" x14ac:dyDescent="0.25">
      <c r="A23" s="499">
        <v>1</v>
      </c>
      <c r="B23" s="500" t="s">
        <v>192</v>
      </c>
      <c r="C23" s="501">
        <v>1925899.72</v>
      </c>
      <c r="D23" s="502">
        <v>68836.953799999988</v>
      </c>
      <c r="E23" s="503">
        <v>3.5742750821937917E-2</v>
      </c>
      <c r="F23" s="504">
        <v>13872.529999999999</v>
      </c>
      <c r="G23" s="505">
        <f>F23/C23</f>
        <v>7.2031424356819567E-3</v>
      </c>
      <c r="H23" s="506">
        <f>+D23+F23</f>
        <v>82709.483799999987</v>
      </c>
      <c r="I23" s="503">
        <f>+E23+G23</f>
        <v>4.2945893257619876E-2</v>
      </c>
      <c r="J23" s="507">
        <f>C23-H23</f>
        <v>1843190.2361999999</v>
      </c>
      <c r="K23" s="508">
        <f>J23/C23</f>
        <v>0.95705410674238012</v>
      </c>
    </row>
    <row r="24" spans="1:11" ht="15" x14ac:dyDescent="0.25">
      <c r="A24" s="509">
        <v>2</v>
      </c>
      <c r="B24" s="500" t="s">
        <v>193</v>
      </c>
      <c r="C24" s="501"/>
      <c r="D24" s="502"/>
      <c r="E24" s="503"/>
      <c r="F24" s="510"/>
      <c r="G24" s="505"/>
      <c r="H24" s="506"/>
      <c r="I24" s="503"/>
      <c r="J24" s="511"/>
      <c r="K24" s="512"/>
    </row>
    <row r="25" spans="1:11" ht="15" x14ac:dyDescent="0.25">
      <c r="A25" s="509">
        <v>3</v>
      </c>
      <c r="B25" s="500" t="s">
        <v>194</v>
      </c>
      <c r="C25" s="501"/>
      <c r="D25" s="502"/>
      <c r="E25" s="503"/>
      <c r="F25" s="513"/>
      <c r="G25" s="505"/>
      <c r="H25" s="506"/>
      <c r="I25" s="503"/>
      <c r="J25" s="514"/>
      <c r="K25" s="515"/>
    </row>
    <row r="26" spans="1:11" ht="15.75" thickBot="1" x14ac:dyDescent="0.3">
      <c r="A26" s="516">
        <v>4</v>
      </c>
      <c r="B26" s="500" t="str">
        <f>+[2]deductivos!A39</f>
        <v>DEDUCTIVOS</v>
      </c>
      <c r="C26" s="517"/>
      <c r="D26" s="502"/>
      <c r="E26" s="518"/>
      <c r="F26" s="519"/>
      <c r="G26" s="520"/>
      <c r="H26" s="506"/>
      <c r="I26" s="518"/>
      <c r="J26" s="521"/>
      <c r="K26" s="517"/>
    </row>
    <row r="27" spans="1:11" ht="15.75" thickBot="1" x14ac:dyDescent="0.3">
      <c r="A27" s="522"/>
      <c r="B27" s="523" t="s">
        <v>195</v>
      </c>
      <c r="C27" s="524">
        <f>SUM(C23:C25)</f>
        <v>1925899.72</v>
      </c>
      <c r="D27" s="525">
        <f>SUM(D23:D26)</f>
        <v>68836.953799999988</v>
      </c>
      <c r="E27" s="526">
        <f>D27/C27</f>
        <v>3.574275082193791E-2</v>
      </c>
      <c r="F27" s="527">
        <f>SUM(F23:F25)</f>
        <v>13872.529999999999</v>
      </c>
      <c r="G27" s="526">
        <f>SUM(G23:G26)</f>
        <v>7.2031424356819567E-3</v>
      </c>
      <c r="H27" s="525">
        <f>SUM(H23:H25)</f>
        <v>82709.483799999987</v>
      </c>
      <c r="I27" s="526">
        <f>H27/C27</f>
        <v>4.2945893257619869E-2</v>
      </c>
      <c r="J27" s="525">
        <f>+C27-H27</f>
        <v>1843190.2361999999</v>
      </c>
      <c r="K27" s="528">
        <f>J27/C27</f>
        <v>0.95705410674238012</v>
      </c>
    </row>
    <row r="28" spans="1:11" ht="15" x14ac:dyDescent="0.25">
      <c r="A28" s="441"/>
      <c r="B28" s="436" t="s">
        <v>3</v>
      </c>
      <c r="C28" s="441"/>
      <c r="D28" s="441"/>
      <c r="E28" s="441"/>
      <c r="F28" s="441"/>
      <c r="G28" s="441"/>
      <c r="H28" s="441"/>
      <c r="I28" s="529"/>
      <c r="J28" s="441"/>
      <c r="K28" s="441"/>
    </row>
    <row r="29" spans="1:11" ht="15" x14ac:dyDescent="0.25">
      <c r="A29" s="441"/>
      <c r="B29" s="441"/>
      <c r="C29" s="441"/>
      <c r="D29" s="530"/>
      <c r="E29" s="441"/>
      <c r="F29" s="441"/>
      <c r="G29" s="441"/>
      <c r="H29" s="441"/>
      <c r="I29" s="441"/>
      <c r="J29" s="441"/>
      <c r="K29" s="441"/>
    </row>
  </sheetData>
  <mergeCells count="26">
    <mergeCell ref="D21:E21"/>
    <mergeCell ref="F21:G21"/>
    <mergeCell ref="H21:I21"/>
    <mergeCell ref="F16:G16"/>
    <mergeCell ref="H16:K16"/>
    <mergeCell ref="F17:G17"/>
    <mergeCell ref="H17:K17"/>
    <mergeCell ref="F19:H19"/>
    <mergeCell ref="A20:A22"/>
    <mergeCell ref="B20:B22"/>
    <mergeCell ref="C20:C21"/>
    <mergeCell ref="D20:I20"/>
    <mergeCell ref="J20:K21"/>
    <mergeCell ref="F13:G13"/>
    <mergeCell ref="H13:K13"/>
    <mergeCell ref="F14:G14"/>
    <mergeCell ref="H14:K14"/>
    <mergeCell ref="F15:G15"/>
    <mergeCell ref="H15:K15"/>
    <mergeCell ref="A1:K1"/>
    <mergeCell ref="A3:J3"/>
    <mergeCell ref="A5:A6"/>
    <mergeCell ref="B5:J6"/>
    <mergeCell ref="H9:I9"/>
    <mergeCell ref="A10:C10"/>
    <mergeCell ref="H10:I10"/>
  </mergeCells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A7C6-AB1E-4F46-AB68-C04BB9AF9308}">
  <sheetPr>
    <tabColor rgb="FFFFFF99"/>
  </sheetPr>
  <dimension ref="A1:AA67"/>
  <sheetViews>
    <sheetView view="pageBreakPreview" topLeftCell="A32" zoomScale="70" zoomScaleNormal="100" zoomScaleSheetLayoutView="70" workbookViewId="0">
      <selection activeCell="R58" sqref="R58"/>
    </sheetView>
  </sheetViews>
  <sheetFormatPr baseColWidth="10" defaultColWidth="11.42578125" defaultRowHeight="12.75" x14ac:dyDescent="0.2"/>
  <cols>
    <col min="1" max="1" width="2" style="294" customWidth="1"/>
    <col min="2" max="2" width="31.42578125" style="294" customWidth="1"/>
    <col min="3" max="3" width="18.140625" style="294" bestFit="1" customWidth="1"/>
    <col min="4" max="4" width="11.42578125" style="294" customWidth="1"/>
    <col min="5" max="7" width="11.42578125" style="294"/>
    <col min="8" max="8" width="26.42578125" style="294" customWidth="1"/>
    <col min="9" max="9" width="13" style="294" customWidth="1"/>
    <col min="10" max="10" width="14.42578125" style="294" customWidth="1"/>
    <col min="11" max="11" width="12" style="294" customWidth="1"/>
    <col min="12" max="12" width="8.7109375" style="294" customWidth="1"/>
    <col min="13" max="13" width="3.28515625" style="294" customWidth="1"/>
    <col min="14" max="16384" width="11.42578125" style="294"/>
  </cols>
  <sheetData>
    <row r="1" spans="1:15" ht="18" x14ac:dyDescent="0.2">
      <c r="A1" s="293" t="s">
        <v>130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</row>
    <row r="2" spans="1:15" ht="18" x14ac:dyDescent="0.2">
      <c r="A2" s="293" t="s">
        <v>131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</row>
    <row r="3" spans="1:15" ht="18" x14ac:dyDescent="0.2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</row>
    <row r="4" spans="1:15" ht="42" customHeight="1" x14ac:dyDescent="0.2">
      <c r="A4" s="295"/>
      <c r="B4" s="296" t="s">
        <v>132</v>
      </c>
      <c r="C4" s="296"/>
      <c r="D4" s="297" t="s">
        <v>133</v>
      </c>
      <c r="E4" s="297"/>
      <c r="F4" s="297"/>
      <c r="G4" s="297"/>
      <c r="H4" s="297"/>
      <c r="I4" s="297"/>
      <c r="J4" s="297"/>
      <c r="K4" s="297"/>
      <c r="L4" s="298"/>
      <c r="M4" s="298"/>
      <c r="N4" s="298"/>
      <c r="O4" s="298"/>
    </row>
    <row r="5" spans="1:15" ht="18" x14ac:dyDescent="0.25">
      <c r="A5" s="295"/>
      <c r="B5" s="299" t="s">
        <v>134</v>
      </c>
      <c r="C5" s="299"/>
      <c r="D5" s="300" t="s">
        <v>135</v>
      </c>
      <c r="E5" s="301"/>
      <c r="F5" s="302"/>
      <c r="G5" s="303"/>
      <c r="H5" s="303"/>
      <c r="I5" s="304" t="s">
        <v>136</v>
      </c>
      <c r="J5" s="305" t="s">
        <v>137</v>
      </c>
      <c r="K5" s="303"/>
      <c r="L5" s="304"/>
      <c r="O5" s="302"/>
    </row>
    <row r="6" spans="1:15" ht="18" x14ac:dyDescent="0.25">
      <c r="A6" s="295"/>
      <c r="B6" s="299" t="s">
        <v>138</v>
      </c>
      <c r="C6" s="299"/>
      <c r="D6" s="302" t="s">
        <v>139</v>
      </c>
      <c r="E6" s="301"/>
      <c r="F6" s="302"/>
      <c r="G6" s="302"/>
      <c r="H6" s="302"/>
      <c r="I6" s="304" t="s">
        <v>140</v>
      </c>
      <c r="J6" s="306" t="s">
        <v>18</v>
      </c>
      <c r="K6" s="302"/>
      <c r="L6" s="304"/>
      <c r="O6" s="302"/>
    </row>
    <row r="7" spans="1:15" ht="18" x14ac:dyDescent="0.25">
      <c r="A7" s="295"/>
      <c r="B7" s="302"/>
      <c r="C7" s="301"/>
      <c r="D7" s="302"/>
      <c r="E7" s="301"/>
      <c r="F7" s="302"/>
      <c r="G7" s="302"/>
      <c r="H7" s="302"/>
      <c r="I7" s="302"/>
      <c r="J7" s="302"/>
      <c r="K7" s="302"/>
      <c r="L7" s="304"/>
      <c r="M7" s="304"/>
      <c r="N7" s="306"/>
      <c r="O7" s="302"/>
    </row>
    <row r="8" spans="1:15" ht="18" x14ac:dyDescent="0.25">
      <c r="A8" s="295"/>
      <c r="B8" s="302"/>
      <c r="C8" s="301"/>
      <c r="D8" s="302"/>
      <c r="E8" s="301"/>
      <c r="F8" s="302"/>
      <c r="G8" s="302"/>
      <c r="H8" s="302"/>
      <c r="I8" s="302"/>
      <c r="J8" s="302"/>
      <c r="K8" s="302"/>
      <c r="L8" s="304"/>
      <c r="M8" s="304"/>
      <c r="N8" s="306"/>
      <c r="O8" s="302"/>
    </row>
    <row r="9" spans="1:15" ht="18" customHeight="1" x14ac:dyDescent="0.25">
      <c r="A9" s="295"/>
      <c r="B9" s="307" t="s">
        <v>6</v>
      </c>
      <c r="C9" s="307"/>
      <c r="D9" s="307"/>
      <c r="E9" s="308" t="s">
        <v>7</v>
      </c>
      <c r="F9" s="308"/>
      <c r="G9" s="308"/>
      <c r="H9" s="308"/>
      <c r="I9" s="302"/>
      <c r="J9" s="302"/>
      <c r="K9" s="302"/>
      <c r="L9" s="304"/>
      <c r="M9" s="304"/>
      <c r="N9" s="306"/>
      <c r="O9" s="302"/>
    </row>
    <row r="10" spans="1:15" ht="18" x14ac:dyDescent="0.25">
      <c r="A10" s="295"/>
      <c r="B10" s="302"/>
      <c r="C10" s="309" t="s">
        <v>141</v>
      </c>
      <c r="D10" s="309"/>
      <c r="E10" s="310" t="s">
        <v>142</v>
      </c>
      <c r="F10" s="310"/>
      <c r="G10" s="310"/>
      <c r="H10" s="310"/>
      <c r="I10" s="302"/>
      <c r="J10" s="302"/>
      <c r="K10" s="302"/>
      <c r="L10" s="304"/>
      <c r="M10" s="304"/>
      <c r="N10" s="306"/>
      <c r="O10" s="302"/>
    </row>
    <row r="11" spans="1:15" ht="18" x14ac:dyDescent="0.25">
      <c r="A11" s="295"/>
      <c r="B11" s="302"/>
      <c r="C11" s="309" t="s">
        <v>143</v>
      </c>
      <c r="D11" s="309"/>
      <c r="E11" s="311">
        <v>277647</v>
      </c>
      <c r="F11" s="311"/>
      <c r="G11" s="311"/>
      <c r="H11" s="311"/>
      <c r="I11" s="302"/>
      <c r="J11" s="302"/>
      <c r="K11" s="302"/>
      <c r="L11" s="304"/>
      <c r="M11" s="304"/>
      <c r="N11" s="306"/>
      <c r="O11" s="302"/>
    </row>
    <row r="12" spans="1:15" ht="18" x14ac:dyDescent="0.25">
      <c r="A12" s="295"/>
      <c r="B12" s="302"/>
      <c r="C12" s="312"/>
      <c r="D12" s="313"/>
      <c r="E12" s="310"/>
      <c r="F12" s="310"/>
      <c r="G12" s="310"/>
      <c r="H12" s="310"/>
      <c r="I12" s="302"/>
      <c r="J12" s="302"/>
      <c r="K12" s="302"/>
      <c r="L12" s="304"/>
      <c r="M12" s="304"/>
      <c r="N12" s="306"/>
      <c r="O12" s="302"/>
    </row>
    <row r="13" spans="1:15" ht="18" customHeight="1" x14ac:dyDescent="0.25">
      <c r="A13" s="295"/>
      <c r="B13" s="307" t="s">
        <v>144</v>
      </c>
      <c r="C13" s="307"/>
      <c r="D13" s="307"/>
      <c r="E13" s="308" t="s">
        <v>9</v>
      </c>
      <c r="F13" s="308"/>
      <c r="G13" s="308"/>
      <c r="H13" s="308"/>
      <c r="I13" s="302"/>
      <c r="J13" s="302"/>
      <c r="K13" s="302"/>
      <c r="L13" s="304"/>
      <c r="M13" s="304"/>
      <c r="N13" s="306"/>
      <c r="O13" s="302"/>
    </row>
    <row r="14" spans="1:15" ht="18" x14ac:dyDescent="0.25">
      <c r="A14" s="295"/>
      <c r="B14" s="302"/>
      <c r="C14" s="309" t="s">
        <v>141</v>
      </c>
      <c r="D14" s="309"/>
      <c r="E14" s="310" t="s">
        <v>142</v>
      </c>
      <c r="F14" s="310"/>
      <c r="G14" s="310"/>
      <c r="H14" s="310"/>
      <c r="I14" s="302"/>
      <c r="J14" s="302"/>
      <c r="K14" s="302"/>
      <c r="L14" s="304"/>
      <c r="M14" s="304"/>
      <c r="N14" s="306"/>
      <c r="O14" s="302"/>
    </row>
    <row r="15" spans="1:15" ht="18" x14ac:dyDescent="0.25">
      <c r="A15" s="295"/>
      <c r="B15" s="314"/>
      <c r="C15" s="315" t="s">
        <v>143</v>
      </c>
      <c r="D15" s="315"/>
      <c r="E15" s="316">
        <v>172814</v>
      </c>
      <c r="F15" s="316"/>
      <c r="G15" s="316"/>
      <c r="H15" s="316"/>
      <c r="I15" s="314"/>
      <c r="J15" s="314"/>
      <c r="K15" s="314"/>
      <c r="L15" s="317"/>
      <c r="M15" s="317"/>
      <c r="N15" s="318"/>
      <c r="O15" s="314"/>
    </row>
    <row r="16" spans="1:15" ht="18" x14ac:dyDescent="0.25">
      <c r="A16" s="295"/>
      <c r="B16" s="314"/>
      <c r="C16" s="319"/>
      <c r="D16" s="319"/>
      <c r="E16" s="320"/>
      <c r="F16" s="320"/>
      <c r="G16" s="320"/>
      <c r="H16" s="320"/>
      <c r="I16" s="314"/>
      <c r="J16" s="314"/>
      <c r="K16" s="314"/>
      <c r="L16" s="317"/>
      <c r="M16" s="317"/>
      <c r="N16" s="318"/>
      <c r="O16" s="314"/>
    </row>
    <row r="17" spans="1:26" ht="18" x14ac:dyDescent="0.2">
      <c r="A17" s="321" t="s">
        <v>145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</row>
    <row r="18" spans="1:26" x14ac:dyDescent="0.2">
      <c r="A18" s="322"/>
      <c r="B18" s="323"/>
      <c r="C18" s="323"/>
      <c r="D18" s="323"/>
      <c r="E18" s="323"/>
      <c r="F18" s="323"/>
      <c r="G18" s="323"/>
      <c r="H18" s="323"/>
      <c r="I18" s="323"/>
      <c r="J18" s="324"/>
      <c r="K18" s="323"/>
      <c r="L18" s="325"/>
    </row>
    <row r="19" spans="1:26" ht="34.5" customHeight="1" x14ac:dyDescent="0.2">
      <c r="A19" s="326" t="s">
        <v>31</v>
      </c>
      <c r="B19" s="327"/>
      <c r="C19" s="328" t="s">
        <v>133</v>
      </c>
      <c r="D19" s="328"/>
      <c r="E19" s="328"/>
      <c r="F19" s="328"/>
      <c r="G19" s="328"/>
      <c r="H19" s="328"/>
      <c r="I19" s="328"/>
      <c r="J19" s="328"/>
      <c r="K19" s="328"/>
      <c r="L19" s="32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329"/>
    </row>
    <row r="20" spans="1:26" x14ac:dyDescent="0.2">
      <c r="A20" s="326" t="s">
        <v>146</v>
      </c>
      <c r="B20" s="330"/>
      <c r="C20" s="331" t="s">
        <v>147</v>
      </c>
      <c r="D20" s="331"/>
      <c r="E20" s="331"/>
      <c r="F20" s="331"/>
      <c r="G20" s="331"/>
      <c r="H20" s="331"/>
      <c r="I20" s="331"/>
      <c r="J20" s="331"/>
      <c r="K20" s="331"/>
      <c r="L20" s="332"/>
    </row>
    <row r="21" spans="1:26" x14ac:dyDescent="0.2">
      <c r="A21" s="326" t="s">
        <v>148</v>
      </c>
      <c r="B21" s="330"/>
      <c r="C21" s="333" t="s">
        <v>149</v>
      </c>
      <c r="D21" s="334"/>
      <c r="E21" s="334"/>
      <c r="F21" s="335"/>
      <c r="G21" s="335"/>
      <c r="H21" s="335"/>
      <c r="I21" s="334" t="s">
        <v>150</v>
      </c>
      <c r="J21" s="334"/>
      <c r="K21" s="336">
        <v>2073573.17</v>
      </c>
      <c r="L21" s="336"/>
    </row>
    <row r="22" spans="1:26" x14ac:dyDescent="0.2">
      <c r="A22" s="337"/>
      <c r="B22" s="338"/>
      <c r="C22" s="339"/>
      <c r="D22" s="339"/>
      <c r="E22" s="339"/>
      <c r="F22" s="340"/>
      <c r="G22" s="340"/>
      <c r="H22" s="340"/>
      <c r="I22" s="341" t="s">
        <v>151</v>
      </c>
      <c r="J22" s="333"/>
      <c r="K22" s="342">
        <v>261556.34</v>
      </c>
      <c r="L22" s="343"/>
    </row>
    <row r="23" spans="1:26" x14ac:dyDescent="0.2">
      <c r="A23" s="322"/>
      <c r="B23" s="323"/>
      <c r="C23" s="323"/>
      <c r="D23" s="323"/>
      <c r="E23" s="323"/>
      <c r="F23" s="323"/>
      <c r="G23" s="323"/>
      <c r="H23" s="323"/>
      <c r="I23" s="323"/>
      <c r="J23" s="324"/>
      <c r="K23" s="323"/>
      <c r="L23" s="323"/>
    </row>
    <row r="24" spans="1:26" x14ac:dyDescent="0.2">
      <c r="A24" s="322"/>
      <c r="B24" s="323"/>
      <c r="C24" s="323"/>
      <c r="D24" s="323"/>
      <c r="E24" s="323"/>
      <c r="F24" s="323"/>
      <c r="G24" s="323"/>
      <c r="H24" s="323"/>
      <c r="I24" s="323"/>
      <c r="J24" s="324"/>
      <c r="K24" s="323"/>
      <c r="L24" s="323"/>
    </row>
    <row r="25" spans="1:26" x14ac:dyDescent="0.2">
      <c r="A25" s="322"/>
      <c r="B25" s="323"/>
      <c r="C25" s="323"/>
      <c r="D25" s="323"/>
      <c r="E25" s="323"/>
      <c r="F25" s="323"/>
      <c r="G25" s="323"/>
      <c r="H25" s="323"/>
      <c r="I25" s="323"/>
      <c r="J25" s="324"/>
      <c r="K25" s="323"/>
      <c r="L25" s="323"/>
    </row>
    <row r="26" spans="1:26" x14ac:dyDescent="0.2">
      <c r="A26" s="322"/>
      <c r="B26" s="323"/>
      <c r="C26" s="323"/>
      <c r="D26" s="323"/>
      <c r="E26" s="323"/>
      <c r="F26" s="323"/>
      <c r="G26" s="323"/>
      <c r="H26" s="323"/>
      <c r="I26" s="323"/>
      <c r="J26" s="324"/>
      <c r="K26" s="323"/>
      <c r="L26" s="323"/>
    </row>
    <row r="27" spans="1:26" x14ac:dyDescent="0.2">
      <c r="A27" s="322"/>
      <c r="B27" s="323"/>
      <c r="C27" s="323"/>
      <c r="D27" s="323"/>
      <c r="E27" s="323"/>
      <c r="F27" s="323"/>
      <c r="G27" s="323"/>
      <c r="H27" s="323"/>
      <c r="I27" s="323"/>
      <c r="J27" s="324"/>
      <c r="K27" s="323"/>
      <c r="L27" s="325"/>
    </row>
    <row r="28" spans="1:26" x14ac:dyDescent="0.2">
      <c r="A28" s="322"/>
      <c r="B28" s="323"/>
      <c r="C28" s="323"/>
      <c r="D28" s="323"/>
      <c r="E28" s="323"/>
      <c r="F28" s="323"/>
      <c r="G28" s="323"/>
      <c r="H28" s="323"/>
      <c r="I28" s="323"/>
      <c r="J28" s="324"/>
      <c r="K28" s="323"/>
      <c r="L28" s="325"/>
    </row>
    <row r="29" spans="1:26" x14ac:dyDescent="0.2">
      <c r="A29" s="322"/>
      <c r="B29" s="323"/>
      <c r="C29" s="323"/>
      <c r="D29" s="323"/>
      <c r="E29" s="323"/>
      <c r="F29" s="323"/>
      <c r="G29" s="323"/>
      <c r="H29" s="323"/>
      <c r="I29" s="323"/>
      <c r="J29" s="324"/>
      <c r="K29" s="323"/>
      <c r="L29" s="325"/>
    </row>
    <row r="30" spans="1:26" x14ac:dyDescent="0.2">
      <c r="A30" s="322"/>
      <c r="B30" s="323"/>
      <c r="C30" s="323"/>
      <c r="D30" s="323"/>
      <c r="E30" s="323"/>
      <c r="F30" s="323"/>
      <c r="G30" s="323"/>
      <c r="H30" s="323"/>
      <c r="I30" s="323"/>
      <c r="J30" s="324"/>
      <c r="K30" s="323"/>
      <c r="L30" s="325"/>
    </row>
    <row r="31" spans="1:26" x14ac:dyDescent="0.2">
      <c r="A31" s="322"/>
      <c r="B31" s="323"/>
      <c r="C31" s="323"/>
      <c r="D31" s="323"/>
      <c r="E31" s="323"/>
      <c r="F31" s="323"/>
      <c r="G31" s="323"/>
      <c r="H31" s="323"/>
      <c r="I31" s="323"/>
      <c r="J31" s="324"/>
      <c r="K31" s="323"/>
      <c r="L31" s="325"/>
    </row>
    <row r="32" spans="1:26" x14ac:dyDescent="0.2">
      <c r="A32" s="322"/>
      <c r="B32" s="323"/>
      <c r="C32" s="323"/>
      <c r="D32" s="323"/>
      <c r="E32" s="323"/>
      <c r="F32" s="323"/>
      <c r="G32" s="323"/>
      <c r="H32" s="323"/>
      <c r="I32" s="323"/>
      <c r="J32" s="324"/>
      <c r="K32" s="323"/>
      <c r="L32" s="325"/>
    </row>
    <row r="33" spans="1:19" x14ac:dyDescent="0.2">
      <c r="A33" s="322"/>
      <c r="B33" s="323"/>
      <c r="C33" s="323"/>
      <c r="D33" s="323"/>
      <c r="E33" s="323"/>
      <c r="F33" s="323"/>
      <c r="G33" s="323"/>
      <c r="H33" s="323"/>
      <c r="I33" s="323"/>
      <c r="J33" s="324"/>
      <c r="K33" s="323"/>
      <c r="L33" s="325"/>
    </row>
    <row r="34" spans="1:19" x14ac:dyDescent="0.2">
      <c r="A34" s="322"/>
      <c r="B34" s="323"/>
      <c r="C34" s="323"/>
      <c r="D34" s="323"/>
      <c r="E34" s="323"/>
      <c r="F34" s="323"/>
      <c r="G34" s="323"/>
      <c r="H34" s="323"/>
      <c r="I34" s="323"/>
      <c r="J34" s="324"/>
      <c r="K34" s="323"/>
      <c r="L34" s="325"/>
    </row>
    <row r="35" spans="1:19" x14ac:dyDescent="0.2">
      <c r="A35" s="322"/>
      <c r="B35" s="323"/>
      <c r="C35" s="323"/>
      <c r="D35" s="323"/>
      <c r="E35" s="323"/>
      <c r="F35" s="323"/>
      <c r="G35" s="323"/>
      <c r="H35" s="323"/>
      <c r="I35" s="323"/>
      <c r="J35" s="324"/>
      <c r="K35" s="323"/>
      <c r="L35" s="325"/>
    </row>
    <row r="36" spans="1:19" x14ac:dyDescent="0.2">
      <c r="A36" s="322"/>
      <c r="B36" s="323"/>
      <c r="C36" s="323"/>
      <c r="D36" s="323"/>
      <c r="E36" s="323"/>
      <c r="F36" s="323"/>
      <c r="G36" s="323"/>
      <c r="H36" s="323"/>
      <c r="I36" s="323"/>
      <c r="J36" s="324"/>
      <c r="K36" s="323"/>
      <c r="L36" s="325"/>
    </row>
    <row r="37" spans="1:19" x14ac:dyDescent="0.2">
      <c r="A37" s="322"/>
      <c r="B37" s="323"/>
      <c r="C37" s="323"/>
      <c r="D37" s="323"/>
      <c r="E37" s="323"/>
      <c r="F37" s="323"/>
      <c r="G37" s="323"/>
      <c r="H37" s="323"/>
      <c r="I37" s="323"/>
      <c r="J37" s="324"/>
      <c r="K37" s="323"/>
      <c r="L37" s="325"/>
      <c r="P37" s="344" t="s">
        <v>105</v>
      </c>
      <c r="Q37" s="344" t="s">
        <v>106</v>
      </c>
      <c r="R37" s="344" t="s">
        <v>107</v>
      </c>
      <c r="S37" s="344" t="s">
        <v>108</v>
      </c>
    </row>
    <row r="38" spans="1:19" x14ac:dyDescent="0.2">
      <c r="A38" s="322"/>
      <c r="B38" s="323"/>
      <c r="C38" s="323"/>
      <c r="D38" s="323"/>
      <c r="E38" s="323"/>
      <c r="F38" s="323"/>
      <c r="G38" s="323"/>
      <c r="H38" s="323"/>
      <c r="I38" s="323"/>
      <c r="J38" s="324"/>
      <c r="K38" s="323"/>
      <c r="L38" s="325"/>
      <c r="O38" s="345">
        <v>0</v>
      </c>
      <c r="P38" s="345">
        <v>4.3099999999999999E-2</v>
      </c>
      <c r="Q38" s="345">
        <f>L61</f>
        <v>3.5742750821937917E-2</v>
      </c>
      <c r="R38" s="345">
        <v>0.76350456802747535</v>
      </c>
      <c r="S38" s="345">
        <v>0.1388124837603715</v>
      </c>
    </row>
    <row r="39" spans="1:19" x14ac:dyDescent="0.2">
      <c r="A39" s="322"/>
      <c r="B39" s="323"/>
      <c r="C39" s="323"/>
      <c r="D39" s="323"/>
      <c r="E39" s="323"/>
      <c r="F39" s="323"/>
      <c r="G39" s="323"/>
      <c r="H39" s="323"/>
      <c r="I39" s="323"/>
      <c r="J39" s="324"/>
      <c r="K39" s="323"/>
      <c r="L39" s="325"/>
      <c r="O39" s="345">
        <v>0</v>
      </c>
      <c r="P39" s="345">
        <v>4.8000000000000001E-2</v>
      </c>
      <c r="Q39" s="345">
        <v>0.126</v>
      </c>
      <c r="R39" s="345">
        <v>0.4</v>
      </c>
      <c r="S39" s="345">
        <v>0.99999999150883789</v>
      </c>
    </row>
    <row r="40" spans="1:19" x14ac:dyDescent="0.2">
      <c r="A40" s="322"/>
      <c r="B40" s="323"/>
      <c r="C40" s="323"/>
      <c r="D40" s="323"/>
      <c r="E40" s="323"/>
      <c r="F40" s="323"/>
      <c r="G40" s="323"/>
      <c r="H40" s="323"/>
      <c r="I40" s="323"/>
      <c r="J40" s="324"/>
      <c r="K40" s="323"/>
      <c r="L40" s="325"/>
      <c r="O40" s="345">
        <v>0</v>
      </c>
      <c r="P40" s="345">
        <f>P39-P38</f>
        <v>4.9000000000000016E-3</v>
      </c>
      <c r="Q40" s="345">
        <f>Q39-Q38</f>
        <v>9.0257249178062077E-2</v>
      </c>
      <c r="R40" s="345">
        <f>R39-R38</f>
        <v>-0.36350456802747533</v>
      </c>
      <c r="S40" s="345">
        <f>S39-S38</f>
        <v>0.86118750774846642</v>
      </c>
    </row>
    <row r="41" spans="1:19" x14ac:dyDescent="0.2">
      <c r="A41" s="322"/>
      <c r="B41" s="323"/>
      <c r="C41" s="323"/>
      <c r="D41" s="323"/>
      <c r="E41" s="323"/>
      <c r="F41" s="323"/>
      <c r="G41" s="323"/>
      <c r="H41" s="323"/>
      <c r="I41" s="323"/>
      <c r="J41" s="324"/>
      <c r="K41" s="323"/>
      <c r="L41" s="325"/>
      <c r="O41" s="345">
        <v>0</v>
      </c>
      <c r="P41" s="345">
        <v>4.3299999999999998E-2</v>
      </c>
      <c r="Q41" s="345">
        <v>5.4300000000000001E-2</v>
      </c>
      <c r="R41" s="345">
        <f>R40-R39</f>
        <v>-0.76350456802747535</v>
      </c>
      <c r="S41" s="345">
        <f>S40-S39</f>
        <v>-0.13881248376037147</v>
      </c>
    </row>
    <row r="42" spans="1:19" x14ac:dyDescent="0.2">
      <c r="A42" s="322"/>
      <c r="B42" s="323"/>
      <c r="C42" s="323"/>
      <c r="D42" s="323"/>
      <c r="E42" s="323"/>
      <c r="F42" s="323"/>
      <c r="G42" s="323"/>
      <c r="H42" s="323"/>
      <c r="I42" s="323"/>
      <c r="J42" s="324"/>
      <c r="K42" s="323"/>
      <c r="L42" s="325"/>
    </row>
    <row r="43" spans="1:19" x14ac:dyDescent="0.2">
      <c r="A43" s="322"/>
      <c r="B43" s="323"/>
      <c r="C43" s="323"/>
      <c r="D43" s="323"/>
      <c r="E43" s="323"/>
      <c r="F43" s="323"/>
      <c r="G43" s="323"/>
      <c r="H43" s="323"/>
      <c r="I43" s="323"/>
      <c r="J43" s="324"/>
      <c r="K43" s="323"/>
      <c r="L43" s="325"/>
      <c r="O43" s="345">
        <v>0</v>
      </c>
      <c r="P43" s="345">
        <v>1.2800000000000001E-2</v>
      </c>
      <c r="Q43" s="345">
        <v>2.8799999999999999E-2</v>
      </c>
      <c r="R43" s="345">
        <v>0.25369999999999998</v>
      </c>
      <c r="S43" s="345">
        <v>1</v>
      </c>
    </row>
    <row r="44" spans="1:19" x14ac:dyDescent="0.2">
      <c r="A44" s="322"/>
      <c r="B44" s="323"/>
      <c r="C44" s="323"/>
      <c r="D44" s="323"/>
      <c r="E44" s="323"/>
      <c r="F44" s="323"/>
      <c r="G44" s="323"/>
      <c r="H44" s="323"/>
      <c r="I44" s="323"/>
      <c r="J44" s="324"/>
      <c r="K44" s="323"/>
      <c r="L44" s="325"/>
    </row>
    <row r="45" spans="1:19" x14ac:dyDescent="0.2">
      <c r="A45" s="322"/>
      <c r="B45" s="323"/>
      <c r="C45" s="323"/>
      <c r="D45" s="323"/>
      <c r="E45" s="323"/>
      <c r="F45" s="323"/>
      <c r="G45" s="323"/>
      <c r="H45" s="323"/>
      <c r="I45" s="323"/>
      <c r="J45" s="324"/>
      <c r="K45" s="323"/>
      <c r="L45" s="325"/>
    </row>
    <row r="46" spans="1:19" x14ac:dyDescent="0.2">
      <c r="A46" s="322"/>
      <c r="B46" s="323"/>
      <c r="C46" s="323"/>
      <c r="D46" s="323"/>
      <c r="E46" s="323"/>
      <c r="F46" s="323"/>
      <c r="G46" s="323"/>
      <c r="H46" s="323"/>
      <c r="I46" s="323"/>
      <c r="J46" s="324"/>
      <c r="K46" s="323"/>
      <c r="L46" s="325"/>
    </row>
    <row r="47" spans="1:19" x14ac:dyDescent="0.2">
      <c r="A47" s="322"/>
      <c r="B47" s="323"/>
      <c r="C47" s="323"/>
      <c r="D47" s="323"/>
      <c r="E47" s="323"/>
      <c r="F47" s="323"/>
      <c r="G47" s="323"/>
      <c r="H47" s="323"/>
      <c r="I47" s="323"/>
      <c r="J47" s="324"/>
      <c r="K47" s="323"/>
      <c r="L47" s="325"/>
    </row>
    <row r="48" spans="1:19" x14ac:dyDescent="0.2">
      <c r="A48" s="322"/>
      <c r="B48" s="323"/>
      <c r="C48" s="323"/>
      <c r="D48" s="323"/>
      <c r="E48" s="323"/>
      <c r="F48" s="323"/>
      <c r="G48" s="323"/>
      <c r="H48" s="323"/>
      <c r="I48" s="323"/>
      <c r="J48" s="324"/>
      <c r="K48" s="323"/>
      <c r="L48" s="325"/>
      <c r="O48" s="294">
        <v>1.28</v>
      </c>
      <c r="P48" s="294">
        <v>0.126</v>
      </c>
      <c r="Q48" s="294">
        <v>0.4</v>
      </c>
      <c r="R48" s="294">
        <v>1</v>
      </c>
    </row>
    <row r="49" spans="1:24" x14ac:dyDescent="0.2">
      <c r="A49" s="322"/>
      <c r="B49" s="323"/>
      <c r="C49" s="323"/>
      <c r="D49" s="323"/>
      <c r="E49" s="323"/>
      <c r="F49" s="323"/>
      <c r="G49" s="323"/>
      <c r="H49" s="323"/>
      <c r="I49" s="323"/>
      <c r="J49" s="324"/>
      <c r="K49" s="323"/>
      <c r="L49" s="325"/>
    </row>
    <row r="50" spans="1:24" x14ac:dyDescent="0.2">
      <c r="A50" s="322"/>
      <c r="B50" s="323"/>
      <c r="C50" s="323"/>
      <c r="D50" s="323"/>
      <c r="E50" s="323"/>
      <c r="F50" s="323"/>
      <c r="G50" s="323"/>
      <c r="H50" s="323"/>
      <c r="I50" s="323"/>
      <c r="J50" s="324"/>
      <c r="K50" s="323"/>
      <c r="L50" s="325"/>
    </row>
    <row r="51" spans="1:24" x14ac:dyDescent="0.2">
      <c r="A51" s="322"/>
      <c r="B51" s="323"/>
      <c r="C51" s="323"/>
      <c r="D51" s="323"/>
      <c r="E51" s="323"/>
      <c r="F51" s="323"/>
      <c r="G51" s="323"/>
      <c r="H51" s="323"/>
      <c r="I51" s="323"/>
      <c r="J51" s="324"/>
      <c r="K51" s="323"/>
      <c r="L51" s="325"/>
      <c r="O51" s="346">
        <v>1.2767722141548707E-2</v>
      </c>
      <c r="P51" s="347"/>
      <c r="Q51" s="348"/>
      <c r="R51" s="346">
        <v>1.6013270149287599E-2</v>
      </c>
      <c r="S51" s="347"/>
      <c r="T51" s="348"/>
      <c r="U51" s="349">
        <v>0.22495657019723159</v>
      </c>
      <c r="V51" s="347"/>
      <c r="W51" s="348"/>
      <c r="X51" s="349">
        <v>0.74622198810577511</v>
      </c>
    </row>
    <row r="52" spans="1:24" x14ac:dyDescent="0.2">
      <c r="A52" s="322"/>
      <c r="B52" s="323"/>
      <c r="C52" s="323"/>
      <c r="D52" s="323"/>
      <c r="E52" s="323"/>
      <c r="F52" s="323"/>
      <c r="G52" s="323"/>
      <c r="H52" s="323"/>
      <c r="I52" s="323"/>
      <c r="J52" s="324"/>
      <c r="K52" s="323"/>
      <c r="L52" s="325"/>
    </row>
    <row r="53" spans="1:24" ht="6.75" customHeight="1" x14ac:dyDescent="0.2">
      <c r="A53" s="322"/>
      <c r="B53" s="323"/>
      <c r="C53" s="323"/>
      <c r="D53" s="323"/>
      <c r="E53" s="323"/>
      <c r="F53" s="323"/>
      <c r="G53" s="323"/>
      <c r="H53" s="323"/>
      <c r="I53" s="323"/>
      <c r="J53" s="324"/>
      <c r="K53" s="323"/>
      <c r="L53" s="325"/>
    </row>
    <row r="54" spans="1:24" x14ac:dyDescent="0.2">
      <c r="A54" s="322"/>
      <c r="B54" s="350" t="s">
        <v>152</v>
      </c>
      <c r="C54" s="350"/>
      <c r="D54" s="350"/>
      <c r="E54" s="350"/>
      <c r="F54" s="350"/>
      <c r="G54" s="351"/>
      <c r="H54" s="350" t="s">
        <v>153</v>
      </c>
      <c r="I54" s="350"/>
      <c r="J54" s="350"/>
      <c r="K54" s="350"/>
      <c r="L54" s="352"/>
    </row>
    <row r="55" spans="1:24" ht="7.5" customHeight="1" thickBot="1" x14ac:dyDescent="0.25">
      <c r="A55" s="322"/>
      <c r="B55" s="323"/>
      <c r="C55" s="323"/>
      <c r="D55" s="323"/>
      <c r="E55" s="323"/>
      <c r="F55" s="323"/>
      <c r="G55" s="323"/>
      <c r="H55" s="323"/>
      <c r="I55" s="324"/>
      <c r="J55" s="323"/>
      <c r="K55" s="323"/>
      <c r="L55" s="325"/>
    </row>
    <row r="56" spans="1:24" ht="13.5" thickBot="1" x14ac:dyDescent="0.25">
      <c r="A56" s="322"/>
      <c r="B56" s="353"/>
      <c r="C56" s="354" t="s">
        <v>154</v>
      </c>
      <c r="D56" s="355"/>
      <c r="E56" s="354" t="s">
        <v>155</v>
      </c>
      <c r="F56" s="356"/>
      <c r="G56" s="357"/>
      <c r="H56" s="353"/>
      <c r="I56" s="354" t="s">
        <v>154</v>
      </c>
      <c r="J56" s="355"/>
      <c r="K56" s="354" t="s">
        <v>155</v>
      </c>
      <c r="L56" s="356"/>
    </row>
    <row r="57" spans="1:24" x14ac:dyDescent="0.2">
      <c r="A57" s="322"/>
      <c r="B57" s="358" t="s">
        <v>156</v>
      </c>
      <c r="C57" s="359" t="s">
        <v>157</v>
      </c>
      <c r="D57" s="360" t="s">
        <v>158</v>
      </c>
      <c r="E57" s="361" t="s">
        <v>157</v>
      </c>
      <c r="F57" s="362" t="s">
        <v>158</v>
      </c>
      <c r="G57" s="357"/>
      <c r="H57" s="353" t="s">
        <v>156</v>
      </c>
      <c r="I57" s="363" t="s">
        <v>157</v>
      </c>
      <c r="J57" s="364" t="s">
        <v>158</v>
      </c>
      <c r="K57" s="365" t="s">
        <v>157</v>
      </c>
      <c r="L57" s="366" t="s">
        <v>158</v>
      </c>
    </row>
    <row r="58" spans="1:24" ht="13.5" thickBot="1" x14ac:dyDescent="0.25">
      <c r="A58" s="322"/>
      <c r="B58" s="358"/>
      <c r="C58" s="367" t="s">
        <v>42</v>
      </c>
      <c r="D58" s="367" t="s">
        <v>42</v>
      </c>
      <c r="E58" s="367" t="s">
        <v>83</v>
      </c>
      <c r="F58" s="368" t="s">
        <v>83</v>
      </c>
      <c r="G58" s="357"/>
      <c r="H58" s="369"/>
      <c r="I58" s="370" t="s">
        <v>42</v>
      </c>
      <c r="J58" s="370" t="s">
        <v>42</v>
      </c>
      <c r="K58" s="370" t="s">
        <v>83</v>
      </c>
      <c r="L58" s="371" t="s">
        <v>83</v>
      </c>
    </row>
    <row r="59" spans="1:24" x14ac:dyDescent="0.2">
      <c r="A59" s="322"/>
      <c r="B59" s="372" t="s">
        <v>159</v>
      </c>
      <c r="C59" s="373">
        <v>0</v>
      </c>
      <c r="D59" s="374">
        <v>0</v>
      </c>
      <c r="E59" s="375">
        <f>+D59/C64</f>
        <v>0</v>
      </c>
      <c r="F59" s="376">
        <v>0</v>
      </c>
      <c r="G59" s="377"/>
      <c r="H59" s="378" t="s">
        <v>159</v>
      </c>
      <c r="I59" s="379">
        <v>0</v>
      </c>
      <c r="J59" s="380">
        <f>+I59</f>
        <v>0</v>
      </c>
      <c r="K59" s="381">
        <v>0</v>
      </c>
      <c r="L59" s="382">
        <f>+K59</f>
        <v>0</v>
      </c>
    </row>
    <row r="60" spans="1:24" x14ac:dyDescent="0.2">
      <c r="A60" s="383"/>
      <c r="B60" s="384" t="s">
        <v>105</v>
      </c>
      <c r="C60" s="385">
        <v>24589.352500000001</v>
      </c>
      <c r="D60" s="385">
        <v>24589.352500000001</v>
      </c>
      <c r="E60" s="386">
        <v>1.2767722142874605E-2</v>
      </c>
      <c r="F60" s="387">
        <v>1.2767722142874605E-2</v>
      </c>
      <c r="G60" s="377"/>
      <c r="H60" s="388" t="s">
        <v>105</v>
      </c>
      <c r="I60" s="389">
        <v>24478.45</v>
      </c>
      <c r="J60" s="390">
        <f>+J59+I60</f>
        <v>24478.45</v>
      </c>
      <c r="K60" s="391">
        <f>J60/C64</f>
        <v>1.27101373689384E-2</v>
      </c>
      <c r="L60" s="392">
        <f>+K60+L59</f>
        <v>1.27101373689384E-2</v>
      </c>
    </row>
    <row r="61" spans="1:24" x14ac:dyDescent="0.2">
      <c r="A61" s="383"/>
      <c r="B61" s="384" t="s">
        <v>106</v>
      </c>
      <c r="C61" s="385">
        <v>30839.952499999999</v>
      </c>
      <c r="D61" s="385">
        <v>55429.305</v>
      </c>
      <c r="E61" s="386">
        <v>1.601327015095054E-2</v>
      </c>
      <c r="F61" s="387">
        <v>2.8780992293825143E-2</v>
      </c>
      <c r="G61" s="377"/>
      <c r="H61" s="393" t="s">
        <v>106</v>
      </c>
      <c r="I61" s="390">
        <v>44358.503799999999</v>
      </c>
      <c r="J61" s="390">
        <f>I61+J60</f>
        <v>68836.953800000003</v>
      </c>
      <c r="K61" s="394">
        <f>I61/C64</f>
        <v>2.3032613452999517E-2</v>
      </c>
      <c r="L61" s="395">
        <f>K61+L60</f>
        <v>3.5742750821937917E-2</v>
      </c>
    </row>
    <row r="62" spans="1:24" x14ac:dyDescent="0.2">
      <c r="A62" s="383"/>
      <c r="B62" s="384" t="s">
        <v>107</v>
      </c>
      <c r="C62" s="385">
        <v>433243.79560000001</v>
      </c>
      <c r="D62" s="385">
        <v>488673.10060000001</v>
      </c>
      <c r="E62" s="386">
        <v>0.22495657022059282</v>
      </c>
      <c r="F62" s="387">
        <v>0.25373756251441798</v>
      </c>
      <c r="G62" s="377"/>
      <c r="H62" s="393" t="s">
        <v>107</v>
      </c>
      <c r="I62" s="390">
        <v>13872.529999999999</v>
      </c>
      <c r="J62" s="390">
        <f>+J61+I62</f>
        <v>82709.483800000002</v>
      </c>
      <c r="K62" s="394">
        <f>+I62/C64</f>
        <v>7.2031424356819567E-3</v>
      </c>
      <c r="L62" s="394">
        <f>+L61+K62</f>
        <v>4.2945893257619876E-2</v>
      </c>
    </row>
    <row r="63" spans="1:24" x14ac:dyDescent="0.2">
      <c r="A63" s="383"/>
      <c r="B63" s="384" t="s">
        <v>108</v>
      </c>
      <c r="C63" s="385">
        <v>1437226.6296000001</v>
      </c>
      <c r="D63" s="385">
        <v>1925899.7302000001</v>
      </c>
      <c r="E63" s="386">
        <v>0.74626244278180809</v>
      </c>
      <c r="F63" s="387">
        <v>1.0000000052962261</v>
      </c>
      <c r="G63" s="377"/>
      <c r="H63" s="393" t="s">
        <v>108</v>
      </c>
      <c r="I63" s="393"/>
      <c r="J63" s="390"/>
      <c r="K63" s="394"/>
      <c r="L63" s="394"/>
    </row>
    <row r="64" spans="1:24" ht="13.5" thickBot="1" x14ac:dyDescent="0.25">
      <c r="A64" s="322"/>
      <c r="B64" s="396" t="s">
        <v>160</v>
      </c>
      <c r="C64" s="397">
        <v>1925899.72</v>
      </c>
      <c r="D64" s="398"/>
      <c r="E64" s="399"/>
      <c r="F64" s="400"/>
      <c r="G64" s="377"/>
      <c r="H64" s="401" t="str">
        <f>+B64</f>
        <v>COSTO DIRECTO</v>
      </c>
      <c r="I64" s="402"/>
      <c r="J64" s="403">
        <f>J61</f>
        <v>68836.953800000003</v>
      </c>
      <c r="K64" s="404"/>
      <c r="L64" s="405">
        <f>L62</f>
        <v>4.2945893257619876E-2</v>
      </c>
    </row>
    <row r="65" spans="1:27" ht="8.25" customHeight="1" x14ac:dyDescent="0.2">
      <c r="A65" s="322"/>
      <c r="B65" s="406"/>
      <c r="C65" s="407"/>
      <c r="D65" s="408"/>
      <c r="E65" s="408"/>
      <c r="F65" s="409"/>
      <c r="G65" s="377"/>
      <c r="H65" s="410"/>
      <c r="I65" s="411"/>
      <c r="J65" s="411"/>
      <c r="K65" s="412"/>
      <c r="L65" s="413"/>
    </row>
    <row r="66" spans="1:27" x14ac:dyDescent="0.2">
      <c r="A66" s="322"/>
      <c r="B66" s="406" t="s">
        <v>161</v>
      </c>
      <c r="C66" s="414">
        <v>2073573.17</v>
      </c>
      <c r="D66" s="415"/>
      <c r="E66" s="416"/>
      <c r="F66" s="417">
        <f>F63</f>
        <v>1.0000000052962261</v>
      </c>
      <c r="G66" s="377"/>
      <c r="H66" s="418"/>
      <c r="I66" s="419"/>
      <c r="J66" s="419"/>
      <c r="K66" s="420"/>
      <c r="L66" s="421"/>
      <c r="AA66" s="422">
        <f>Q39-Q38</f>
        <v>9.0257249178062077E-2</v>
      </c>
    </row>
    <row r="67" spans="1:27" ht="13.5" thickBot="1" x14ac:dyDescent="0.25">
      <c r="A67" s="322"/>
      <c r="B67" s="423"/>
      <c r="C67" s="424"/>
      <c r="D67" s="425"/>
      <c r="E67" s="426"/>
      <c r="F67" s="427"/>
      <c r="G67" s="377"/>
      <c r="H67" s="428">
        <f>+B67</f>
        <v>0</v>
      </c>
      <c r="I67" s="429"/>
      <c r="J67" s="429">
        <f>J64</f>
        <v>68836.953800000003</v>
      </c>
      <c r="K67" s="430"/>
      <c r="L67" s="431">
        <f>L64</f>
        <v>4.2945893257619876E-2</v>
      </c>
    </row>
  </sheetData>
  <mergeCells count="36">
    <mergeCell ref="I22:J22"/>
    <mergeCell ref="K22:L22"/>
    <mergeCell ref="B54:F54"/>
    <mergeCell ref="H54:L54"/>
    <mergeCell ref="C66:C67"/>
    <mergeCell ref="D66:D67"/>
    <mergeCell ref="E66:E67"/>
    <mergeCell ref="F66:F67"/>
    <mergeCell ref="A17:L17"/>
    <mergeCell ref="A19:B19"/>
    <mergeCell ref="C19:L19"/>
    <mergeCell ref="A20:B20"/>
    <mergeCell ref="C20:L20"/>
    <mergeCell ref="A21:B21"/>
    <mergeCell ref="C21:E21"/>
    <mergeCell ref="I21:J21"/>
    <mergeCell ref="K21:L21"/>
    <mergeCell ref="E12:H12"/>
    <mergeCell ref="B13:D13"/>
    <mergeCell ref="E13:H13"/>
    <mergeCell ref="C14:D14"/>
    <mergeCell ref="E14:H14"/>
    <mergeCell ref="C15:D15"/>
    <mergeCell ref="E15:H15"/>
    <mergeCell ref="B9:D9"/>
    <mergeCell ref="E9:H9"/>
    <mergeCell ref="C10:D10"/>
    <mergeCell ref="E10:H10"/>
    <mergeCell ref="C11:D11"/>
    <mergeCell ref="E11:H11"/>
    <mergeCell ref="A1:L1"/>
    <mergeCell ref="A2:L2"/>
    <mergeCell ref="B4:C4"/>
    <mergeCell ref="D4:K4"/>
    <mergeCell ref="B5:C5"/>
    <mergeCell ref="B6:C6"/>
  </mergeCells>
  <printOptions horizontalCentered="1"/>
  <pageMargins left="0.19685039370078741" right="7.874015748031496E-2" top="0.47244094488188981" bottom="3.937007874015748E-2" header="0.31496062992125984" footer="0.31496062992125984"/>
  <pageSetup paperSize="9" scale="58" orientation="portrait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0946-91D8-4172-8A52-77B600027A5F}">
  <dimension ref="A1"/>
  <sheetViews>
    <sheetView topLeftCell="A19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FE-02</vt:lpstr>
      <vt:lpstr>FE 04</vt:lpstr>
      <vt:lpstr>FE-07</vt:lpstr>
      <vt:lpstr>Hoja1</vt:lpstr>
      <vt:lpstr>'FE 04'!Área_de_impresión</vt:lpstr>
      <vt:lpstr>'FE-02'!Área_de_impresión</vt:lpstr>
      <vt:lpstr>'FE-07'!Área_de_impresión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</dc:creator>
  <cp:lastModifiedBy>Juan Carlos</cp:lastModifiedBy>
  <dcterms:created xsi:type="dcterms:W3CDTF">2022-08-19T14:14:03Z</dcterms:created>
  <dcterms:modified xsi:type="dcterms:W3CDTF">2022-08-19T15:29:47Z</dcterms:modified>
</cp:coreProperties>
</file>